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2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Б23!#REF!</definedName>
    <definedName name="_Par114" localSheetId="1">Б23!#REF!</definedName>
    <definedName name="_Par115" localSheetId="1">Б23!#REF!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Б23!#REF!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Б23!$A$1:$G$162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81" i="2"/>
  <c r="D79" i="2"/>
  <c r="D80" i="2" s="1"/>
  <c r="D70" i="2"/>
  <c r="D51" i="2"/>
  <c r="D50" i="2"/>
  <c r="D41" i="2"/>
  <c r="D22" i="2"/>
  <c r="D17" i="2"/>
  <c r="D12" i="2"/>
  <c r="D90" i="2" l="1"/>
  <c r="D91" i="2" s="1"/>
  <c r="D25" i="2"/>
  <c r="D60" i="2"/>
  <c r="D61" i="2" s="1"/>
  <c r="G132" i="1"/>
  <c r="G129" i="1"/>
  <c r="G124" i="1"/>
  <c r="G122" i="1"/>
  <c r="G119" i="1"/>
  <c r="G117" i="1"/>
  <c r="G114" i="1"/>
  <c r="G113" i="1"/>
  <c r="G112" i="1"/>
  <c r="G111" i="1"/>
  <c r="G106" i="1"/>
  <c r="G103" i="1"/>
  <c r="G100" i="1"/>
  <c r="G95" i="1"/>
  <c r="G93" i="1"/>
  <c r="G89" i="1"/>
  <c r="G88" i="1"/>
  <c r="G86" i="1"/>
  <c r="G80" i="1"/>
  <c r="G65" i="1"/>
  <c r="G64" i="1"/>
  <c r="G60" i="1"/>
  <c r="G59" i="1"/>
  <c r="G55" i="1"/>
  <c r="G54" i="1"/>
  <c r="G53" i="1"/>
  <c r="G52" i="1"/>
  <c r="G51" i="1"/>
  <c r="G50" i="1"/>
  <c r="G49" i="1"/>
  <c r="F43" i="1"/>
  <c r="F42" i="1"/>
  <c r="F41" i="1"/>
  <c r="G40" i="1"/>
  <c r="G38" i="1"/>
  <c r="G36" i="1"/>
  <c r="G31" i="1"/>
  <c r="G30" i="1"/>
  <c r="G28" i="1"/>
  <c r="G26" i="1"/>
  <c r="G123" i="1" l="1"/>
  <c r="D136" i="1"/>
  <c r="G137" i="1" s="1"/>
</calcChain>
</file>

<file path=xl/sharedStrings.xml><?xml version="1.0" encoding="utf-8"?>
<sst xmlns="http://schemas.openxmlformats.org/spreadsheetml/2006/main" count="432" uniqueCount="224">
  <si>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</si>
  <si>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</si>
  <si>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</si>
  <si>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</si>
  <si>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</si>
  <si>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</si>
  <si>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</si>
  <si>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</si>
  <si>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</si>
  <si>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</si>
  <si>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</si>
  <si>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</si>
  <si>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</si>
  <si>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</si>
  <si>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</si>
  <si>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</si>
  <si>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</si>
  <si>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</si>
  <si>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</si>
  <si>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23 по ул. Боровая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</si>
  <si>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</si>
  <si>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</si>
  <si>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</si>
  <si>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</si>
  <si>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</si>
  <si>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14.08.2017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</si>
  <si>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</si>
  <si>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</si>
  <si>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</si>
  <si>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</si>
  <si>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</si>
  <si>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</si>
  <si>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</si>
  <si>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</si>
  <si>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</si>
  <si>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</si>
  <si>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</si>
  <si>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</si>
  <si>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</si>
  <si>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</si>
  <si>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>Закрытие чердачных люков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</si>
  <si>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</si>
  <si>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</si>
  <si>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</si>
  <si>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</si>
  <si>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</si>
  <si>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</si>
  <si>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</si>
  <si>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Ремонт дверного полотна</t>
  </si>
  <si>
    <t>Снятие пружин входных дверей</t>
  </si>
  <si>
    <t>Установка  пружины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</si>
  <si>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</si>
  <si>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</si>
  <si>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</si>
  <si>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</si>
  <si>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</si>
  <si>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</si>
  <si>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</si>
  <si>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</si>
  <si>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</si>
  <si>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</si>
  <si>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</si>
  <si>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</si>
  <si>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</si>
  <si>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</si>
  <si>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</si>
  <si>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</si>
  <si>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</si>
  <si>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</si>
  <si>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</si>
  <si>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</si>
  <si>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</si>
  <si>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</si>
  <si>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</si>
  <si>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</si>
  <si>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</si>
  <si>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</si>
  <si>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</si>
  <si>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 xml:space="preserve">Мытье лестничных площадок и маршей 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</si>
  <si>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</si>
  <si>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</si>
  <si>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</si>
  <si>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</si>
  <si>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</si>
  <si>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</si>
  <si>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</si>
  <si>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</si>
  <si>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</si>
  <si>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</si>
  <si>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</si>
  <si>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</si>
  <si>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</si>
  <si>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</si>
  <si>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</si>
  <si>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</si>
  <si>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</si>
  <si>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</si>
  <si>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</si>
  <si>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</si>
  <si>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</si>
  <si>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</si>
  <si>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</si>
  <si>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</si>
  <si>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</si>
  <si>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</si>
  <si>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</si>
  <si>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</si>
  <si>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</si>
  <si>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</si>
  <si>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</si>
  <si>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Поверка приборов учета горячей воды с заменой неисправных средств измерений</t>
  </si>
  <si>
    <t>Поверка водосчетчика ХВС д.25 мм</t>
  </si>
  <si>
    <t>шт.</t>
  </si>
  <si>
    <t>Влажное подметание лестничных площадок и маршей свыше 3-го этажа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</si>
  <si>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</si>
  <si>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</si>
  <si>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</si>
  <si>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</si>
  <si>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</si>
  <si>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</si>
  <si>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</si>
  <si>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</si>
  <si>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</si>
  <si>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</si>
  <si>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</si>
  <si>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</si>
  <si>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</si>
  <si>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</si>
  <si>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</si>
  <si>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</si>
  <si>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</si>
  <si>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</si>
  <si>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</si>
  <si>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</si>
  <si>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</si>
  <si>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</si>
  <si>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</si>
  <si>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</si>
  <si>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</si>
  <si>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</si>
  <si>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</si>
  <si>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</si>
  <si>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</si>
  <si>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</si>
  <si>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</si>
  <si>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</si>
  <si>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</si>
  <si>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</si>
  <si>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</si>
  <si>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</si>
  <si>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</si>
  <si>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</si>
  <si>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</si>
  <si>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</si>
  <si>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</si>
  <si>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</si>
  <si>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</si>
  <si>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</si>
  <si>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</si>
  <si>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</si>
  <si>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</si>
  <si>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</si>
  <si>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</si>
  <si>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</si>
  <si>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</si>
  <si>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</si>
  <si>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</si>
  <si>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</si>
  <si>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</si>
  <si>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</si>
  <si>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</si>
  <si>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</si>
  <si>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</si>
  <si>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</si>
  <si>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</si>
  <si>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</si>
  <si>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</si>
  <si>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</si>
  <si>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</si>
  <si>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</si>
  <si>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</si>
  <si>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</si>
  <si>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</si>
  <si>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</si>
  <si>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</si>
  <si>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</si>
  <si>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</si>
  <si>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</si>
  <si>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</si>
  <si>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</si>
  <si>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</si>
  <si>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</si>
  <si>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</si>
  <si>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</si>
  <si>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</si>
  <si>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</si>
  <si>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</si>
  <si>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</si>
  <si>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</si>
  <si>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</si>
  <si>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</si>
  <si>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</si>
  <si>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</si>
  <si>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</si>
  <si>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</si>
  <si>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</si>
  <si>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</si>
  <si>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</si>
  <si>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</si>
  <si>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</si>
  <si>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</si>
  <si>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</si>
  <si>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</si>
  <si>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</si>
  <si>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</si>
  <si>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</si>
  <si>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</si>
  <si>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</si>
  <si>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</si>
  <si>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</si>
  <si>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</si>
  <si>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</si>
  <si>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Отопление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</si>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</sst>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8" fillId="0" borderId="0">
      <protection locked="0"/>
    </xf>
    <xf numFmtId="168" fontId="28" fillId="0" borderId="7">
      <protection locked="0"/>
    </xf>
    <xf numFmtId="167" fontId="29" fillId="0" borderId="0">
      <protection locked="0"/>
    </xf>
    <xf numFmtId="168" fontId="29" fillId="0" borderId="8">
      <protection locked="0"/>
    </xf>
    <xf numFmtId="169" fontId="28" fillId="0" borderId="0">
      <protection locked="0"/>
    </xf>
    <xf numFmtId="170" fontId="28" fillId="0" borderId="0">
      <protection locked="0"/>
    </xf>
    <xf numFmtId="169" fontId="29" fillId="0" borderId="0">
      <protection locked="0"/>
    </xf>
    <xf numFmtId="170" fontId="29" fillId="0" borderId="0">
      <protection locked="0"/>
    </xf>
    <xf numFmtId="171" fontId="28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9" applyNumberFormat="0" applyAlignment="0" applyProtection="0"/>
    <xf numFmtId="0" fontId="46" fillId="29" borderId="10" applyNumberFormat="0" applyAlignment="0" applyProtection="0"/>
    <xf numFmtId="0" fontId="47" fillId="29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30" borderId="15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43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/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21" fillId="0" borderId="1" xfId="1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wrapText="1"/>
    </xf>
    <xf numFmtId="4" fontId="12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12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21" fillId="0" borderId="5" xfId="1" applyFont="1" applyBorder="1" applyAlignment="1">
      <alignment vertical="center"/>
    </xf>
    <xf numFmtId="0" fontId="4" fillId="0" borderId="5" xfId="1" applyFont="1" applyBorder="1"/>
    <xf numFmtId="0" fontId="23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7" fillId="0" borderId="5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ill="1"/>
    <xf numFmtId="0" fontId="27" fillId="0" borderId="0" xfId="0" applyFont="1" applyAlignment="1">
      <alignment horizontal="right"/>
    </xf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7" fillId="0" borderId="5" xfId="1" applyFont="1" applyBorder="1" applyAlignment="1">
      <alignment horizontal="left" vertical="center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0" fontId="23" fillId="0" borderId="6" xfId="1" applyFont="1" applyBorder="1" applyAlignment="1">
      <alignment horizontal="center"/>
    </xf>
    <xf numFmtId="0" fontId="27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vertical="center" wrapText="1"/>
    </xf>
    <xf numFmtId="0" fontId="65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6" fontId="67" fillId="0" borderId="0" xfId="80" applyNumberFormat="1" applyFont="1" applyFill="1" applyBorder="1" applyAlignment="1">
      <alignment horizontal="right" vertical="center"/>
    </xf>
    <xf numFmtId="0" fontId="66" fillId="0" borderId="0" xfId="80" applyFont="1" applyFill="1"/>
    <xf numFmtId="0" fontId="18" fillId="0" borderId="5" xfId="80" applyFont="1" applyFill="1" applyBorder="1" applyAlignment="1">
      <alignment horizontal="center" vertical="center"/>
    </xf>
    <xf numFmtId="0" fontId="67" fillId="0" borderId="1" xfId="80" applyFont="1" applyFill="1" applyBorder="1" applyAlignment="1">
      <alignment horizontal="center" vertical="center" wrapText="1"/>
    </xf>
    <xf numFmtId="0" fontId="67" fillId="0" borderId="1" xfId="80" applyFont="1" applyFill="1" applyBorder="1" applyAlignment="1">
      <alignment vertical="center" wrapText="1"/>
    </xf>
    <xf numFmtId="0" fontId="66" fillId="0" borderId="1" xfId="80" applyFont="1" applyFill="1" applyBorder="1" applyAlignment="1">
      <alignment horizontal="center"/>
    </xf>
    <xf numFmtId="14" fontId="25" fillId="0" borderId="1" xfId="80" applyNumberFormat="1" applyFont="1" applyFill="1" applyBorder="1" applyAlignment="1">
      <alignment horizontal="center"/>
    </xf>
    <xf numFmtId="0" fontId="66" fillId="0" borderId="1" xfId="80" applyFont="1" applyFill="1" applyBorder="1"/>
    <xf numFmtId="0" fontId="68" fillId="0" borderId="1" xfId="80" applyFont="1" applyFill="1" applyBorder="1" applyAlignment="1">
      <alignment horizontal="center"/>
    </xf>
    <xf numFmtId="0" fontId="69" fillId="0" borderId="1" xfId="80" applyFont="1" applyFill="1" applyBorder="1" applyAlignment="1">
      <alignment horizontal="center" wrapText="1"/>
    </xf>
    <xf numFmtId="0" fontId="68" fillId="0" borderId="1" xfId="80" applyFont="1" applyFill="1" applyBorder="1"/>
    <xf numFmtId="4" fontId="68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 applyAlignment="1">
      <alignment vertical="top" wrapText="1"/>
    </xf>
    <xf numFmtId="0" fontId="67" fillId="0" borderId="1" xfId="80" applyFont="1" applyFill="1" applyBorder="1" applyAlignment="1">
      <alignment horizontal="justify" vertical="center" wrapText="1"/>
    </xf>
    <xf numFmtId="49" fontId="67" fillId="0" borderId="1" xfId="80" applyNumberFormat="1" applyFont="1" applyFill="1" applyBorder="1" applyAlignment="1">
      <alignment horizontal="justify" vertical="center" wrapText="1"/>
    </xf>
    <xf numFmtId="0" fontId="67" fillId="0" borderId="2" xfId="80" applyFont="1" applyFill="1" applyBorder="1" applyAlignment="1">
      <alignment horizontal="left" vertical="center" wrapText="1"/>
    </xf>
    <xf numFmtId="0" fontId="67" fillId="0" borderId="3" xfId="80" applyFont="1" applyFill="1" applyBorder="1" applyAlignment="1">
      <alignment horizontal="left" vertical="center" wrapText="1"/>
    </xf>
    <xf numFmtId="0" fontId="67" fillId="0" borderId="4" xfId="80" applyFont="1" applyFill="1" applyBorder="1" applyAlignment="1">
      <alignment horizontal="left" vertical="center" wrapText="1"/>
    </xf>
    <xf numFmtId="3" fontId="68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/>
    </xf>
    <xf numFmtId="4" fontId="69" fillId="0" borderId="1" xfId="80" applyNumberFormat="1" applyFont="1" applyFill="1" applyBorder="1" applyAlignment="1">
      <alignment wrapText="1"/>
    </xf>
    <xf numFmtId="4" fontId="69" fillId="0" borderId="1" xfId="80" applyNumberFormat="1" applyFont="1" applyFill="1" applyBorder="1"/>
    <xf numFmtId="4" fontId="68" fillId="0" borderId="1" xfId="80" applyNumberFormat="1" applyFont="1" applyFill="1" applyBorder="1" applyAlignment="1">
      <alignment horizontal="center" vertical="center"/>
    </xf>
    <xf numFmtId="166" fontId="67" fillId="0" borderId="1" xfId="80" applyNumberFormat="1" applyFont="1" applyFill="1" applyBorder="1" applyAlignment="1">
      <alignment horizontal="center" vertical="center" wrapText="1"/>
    </xf>
    <xf numFmtId="0" fontId="68" fillId="0" borderId="0" xfId="80" applyFont="1" applyFill="1"/>
    <xf numFmtId="0" fontId="70" fillId="0" borderId="1" xfId="0" applyFont="1" applyBorder="1" applyAlignment="1">
      <alignment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D53" sqref="D53"/>
    </sheetView>
  </sheetViews>
  <sheetFormatPr defaultRowHeight="15" x14ac:dyDescent="0.25"/>
  <cols>
    <col min="1" max="1" width="4.28515625" style="141" customWidth="1"/>
    <col min="2" max="2" width="62.28515625" style="118" customWidth="1"/>
    <col min="3" max="3" width="10.85546875" style="118" customWidth="1"/>
    <col min="4" max="4" width="18.42578125" style="141" customWidth="1"/>
    <col min="5" max="16384" width="9.140625" style="118"/>
  </cols>
  <sheetData>
    <row r="1" spans="1:4" ht="19.5" x14ac:dyDescent="0.25">
      <c r="A1" s="115" t="s">
        <v>153</v>
      </c>
      <c r="B1" s="115"/>
      <c r="C1" s="115"/>
      <c r="D1" s="115"/>
    </row>
    <row r="2" spans="1:4" x14ac:dyDescent="0.25">
      <c r="A2" s="116" t="s">
        <v>154</v>
      </c>
      <c r="B2" s="116"/>
      <c r="C2" s="116"/>
      <c r="D2" s="116"/>
    </row>
    <row r="3" spans="1:4" x14ac:dyDescent="0.25">
      <c r="A3" s="119" t="s">
        <v>19</v>
      </c>
      <c r="B3" s="119"/>
      <c r="C3" s="119"/>
      <c r="D3" s="119"/>
    </row>
    <row r="4" spans="1:4" ht="25.5" x14ac:dyDescent="0.25">
      <c r="A4" s="120" t="s">
        <v>155</v>
      </c>
      <c r="B4" s="120" t="s">
        <v>156</v>
      </c>
      <c r="C4" s="120" t="s">
        <v>157</v>
      </c>
      <c r="D4" s="120" t="s">
        <v>158</v>
      </c>
    </row>
    <row r="5" spans="1:4" x14ac:dyDescent="0.25">
      <c r="A5" s="121">
        <v>1</v>
      </c>
      <c r="B5" s="121" t="s">
        <v>159</v>
      </c>
      <c r="C5" s="122" t="s">
        <v>160</v>
      </c>
      <c r="D5" s="123" t="s">
        <v>161</v>
      </c>
    </row>
    <row r="6" spans="1:4" x14ac:dyDescent="0.25">
      <c r="A6" s="121">
        <v>2</v>
      </c>
      <c r="B6" s="121" t="s">
        <v>162</v>
      </c>
      <c r="C6" s="124"/>
      <c r="D6" s="125" t="s">
        <v>163</v>
      </c>
    </row>
    <row r="7" spans="1:4" x14ac:dyDescent="0.25">
      <c r="A7" s="121">
        <v>3</v>
      </c>
      <c r="B7" s="121" t="s">
        <v>164</v>
      </c>
      <c r="C7" s="124"/>
      <c r="D7" s="125" t="s">
        <v>165</v>
      </c>
    </row>
    <row r="8" spans="1:4" ht="27.75" customHeight="1" x14ac:dyDescent="0.25">
      <c r="A8" s="126" t="s">
        <v>166</v>
      </c>
      <c r="B8" s="126"/>
      <c r="C8" s="126"/>
      <c r="D8" s="126"/>
    </row>
    <row r="9" spans="1:4" x14ac:dyDescent="0.25">
      <c r="A9" s="127">
        <v>4</v>
      </c>
      <c r="B9" s="121" t="s">
        <v>167</v>
      </c>
      <c r="C9" s="120" t="s">
        <v>168</v>
      </c>
      <c r="D9" s="128">
        <v>0</v>
      </c>
    </row>
    <row r="10" spans="1:4" x14ac:dyDescent="0.25">
      <c r="A10" s="127">
        <v>5</v>
      </c>
      <c r="B10" s="121" t="s">
        <v>169</v>
      </c>
      <c r="C10" s="120" t="s">
        <v>168</v>
      </c>
      <c r="D10" s="128" t="s">
        <v>170</v>
      </c>
    </row>
    <row r="11" spans="1:4" x14ac:dyDescent="0.25">
      <c r="A11" s="127">
        <v>6</v>
      </c>
      <c r="B11" s="121" t="s">
        <v>171</v>
      </c>
      <c r="C11" s="120" t="s">
        <v>168</v>
      </c>
      <c r="D11" s="128">
        <v>18183.43</v>
      </c>
    </row>
    <row r="12" spans="1:4" ht="15.75" customHeight="1" x14ac:dyDescent="0.25">
      <c r="A12" s="127">
        <v>7</v>
      </c>
      <c r="B12" s="129" t="s">
        <v>172</v>
      </c>
      <c r="C12" s="120" t="s">
        <v>168</v>
      </c>
      <c r="D12" s="128">
        <f>D13+D14</f>
        <v>179906.28</v>
      </c>
    </row>
    <row r="13" spans="1:4" x14ac:dyDescent="0.25">
      <c r="A13" s="127">
        <v>8</v>
      </c>
      <c r="B13" s="130" t="s">
        <v>173</v>
      </c>
      <c r="C13" s="120" t="s">
        <v>168</v>
      </c>
      <c r="D13" s="128">
        <v>179906.28</v>
      </c>
    </row>
    <row r="14" spans="1:4" x14ac:dyDescent="0.25">
      <c r="A14" s="127">
        <v>9</v>
      </c>
      <c r="B14" s="130" t="s">
        <v>174</v>
      </c>
      <c r="C14" s="120" t="s">
        <v>168</v>
      </c>
      <c r="D14" s="128">
        <v>0</v>
      </c>
    </row>
    <row r="15" spans="1:4" x14ac:dyDescent="0.25">
      <c r="A15" s="127">
        <v>10</v>
      </c>
      <c r="B15" s="130" t="s">
        <v>175</v>
      </c>
      <c r="C15" s="120" t="s">
        <v>168</v>
      </c>
      <c r="D15" s="128" t="s">
        <v>170</v>
      </c>
    </row>
    <row r="16" spans="1:4" x14ac:dyDescent="0.25">
      <c r="A16" s="127">
        <v>11</v>
      </c>
      <c r="B16" s="121" t="s">
        <v>176</v>
      </c>
      <c r="C16" s="120" t="s">
        <v>168</v>
      </c>
      <c r="D16" s="128">
        <v>182740.41</v>
      </c>
    </row>
    <row r="17" spans="1:4" x14ac:dyDescent="0.25">
      <c r="A17" s="127">
        <v>12</v>
      </c>
      <c r="B17" s="131" t="s">
        <v>177</v>
      </c>
      <c r="C17" s="120" t="s">
        <v>168</v>
      </c>
      <c r="D17" s="128">
        <f>D16</f>
        <v>182740.41</v>
      </c>
    </row>
    <row r="18" spans="1:4" x14ac:dyDescent="0.25">
      <c r="A18" s="127">
        <v>13</v>
      </c>
      <c r="B18" s="130" t="s">
        <v>178</v>
      </c>
      <c r="C18" s="120" t="s">
        <v>168</v>
      </c>
      <c r="D18" s="128" t="s">
        <v>170</v>
      </c>
    </row>
    <row r="19" spans="1:4" x14ac:dyDescent="0.25">
      <c r="A19" s="127">
        <v>14</v>
      </c>
      <c r="B19" s="130" t="s">
        <v>179</v>
      </c>
      <c r="C19" s="120" t="s">
        <v>168</v>
      </c>
      <c r="D19" s="128" t="s">
        <v>170</v>
      </c>
    </row>
    <row r="20" spans="1:4" x14ac:dyDescent="0.25">
      <c r="A20" s="127">
        <v>15</v>
      </c>
      <c r="B20" s="130" t="s">
        <v>180</v>
      </c>
      <c r="C20" s="120" t="s">
        <v>168</v>
      </c>
      <c r="D20" s="128" t="s">
        <v>170</v>
      </c>
    </row>
    <row r="21" spans="1:4" x14ac:dyDescent="0.25">
      <c r="A21" s="127">
        <v>16</v>
      </c>
      <c r="B21" s="130" t="s">
        <v>181</v>
      </c>
      <c r="C21" s="120" t="s">
        <v>168</v>
      </c>
      <c r="D21" s="128" t="s">
        <v>170</v>
      </c>
    </row>
    <row r="22" spans="1:4" x14ac:dyDescent="0.25">
      <c r="A22" s="127">
        <v>17</v>
      </c>
      <c r="B22" s="121" t="s">
        <v>182</v>
      </c>
      <c r="C22" s="120" t="s">
        <v>168</v>
      </c>
      <c r="D22" s="128">
        <f>D16</f>
        <v>182740.41</v>
      </c>
    </row>
    <row r="23" spans="1:4" x14ac:dyDescent="0.25">
      <c r="A23" s="127">
        <v>18</v>
      </c>
      <c r="B23" s="121" t="s">
        <v>183</v>
      </c>
      <c r="C23" s="120" t="s">
        <v>168</v>
      </c>
      <c r="D23" s="128"/>
    </row>
    <row r="24" spans="1:4" x14ac:dyDescent="0.25">
      <c r="A24" s="127">
        <v>19</v>
      </c>
      <c r="B24" s="121" t="s">
        <v>184</v>
      </c>
      <c r="C24" s="120" t="s">
        <v>168</v>
      </c>
      <c r="D24" s="128">
        <v>0</v>
      </c>
    </row>
    <row r="25" spans="1:4" x14ac:dyDescent="0.25">
      <c r="A25" s="127">
        <v>20</v>
      </c>
      <c r="B25" s="121" t="s">
        <v>185</v>
      </c>
      <c r="C25" s="120" t="s">
        <v>168</v>
      </c>
      <c r="D25" s="128">
        <f>D11+D12-D16+D9-D23</f>
        <v>15349.299999999988</v>
      </c>
    </row>
    <row r="26" spans="1:4" ht="27.75" customHeight="1" x14ac:dyDescent="0.25">
      <c r="A26" s="126" t="s">
        <v>186</v>
      </c>
      <c r="B26" s="126"/>
      <c r="C26" s="126"/>
      <c r="D26" s="126"/>
    </row>
    <row r="27" spans="1:4" x14ac:dyDescent="0.25">
      <c r="A27" s="127">
        <v>21</v>
      </c>
      <c r="B27" s="132" t="s">
        <v>187</v>
      </c>
      <c r="C27" s="133"/>
      <c r="D27" s="134"/>
    </row>
    <row r="28" spans="1:4" x14ac:dyDescent="0.25">
      <c r="A28" s="127">
        <v>22</v>
      </c>
      <c r="B28" s="121" t="s">
        <v>188</v>
      </c>
      <c r="C28" s="120" t="s">
        <v>168</v>
      </c>
      <c r="D28" s="128">
        <v>162321.01492639998</v>
      </c>
    </row>
    <row r="29" spans="1:4" x14ac:dyDescent="0.25">
      <c r="A29" s="127">
        <v>23</v>
      </c>
      <c r="B29" s="121" t="s">
        <v>189</v>
      </c>
      <c r="C29" s="122" t="s">
        <v>190</v>
      </c>
      <c r="D29" s="120" t="s">
        <v>191</v>
      </c>
    </row>
    <row r="30" spans="1:4" x14ac:dyDescent="0.25">
      <c r="A30" s="126" t="s">
        <v>192</v>
      </c>
      <c r="B30" s="126"/>
      <c r="C30" s="126"/>
      <c r="D30" s="126"/>
    </row>
    <row r="31" spans="1:4" x14ac:dyDescent="0.25">
      <c r="A31" s="127">
        <v>24</v>
      </c>
      <c r="B31" s="121" t="s">
        <v>193</v>
      </c>
      <c r="C31" s="120" t="s">
        <v>194</v>
      </c>
      <c r="D31" s="135">
        <v>0</v>
      </c>
    </row>
    <row r="32" spans="1:4" x14ac:dyDescent="0.25">
      <c r="A32" s="127">
        <v>25</v>
      </c>
      <c r="B32" s="121" t="s">
        <v>195</v>
      </c>
      <c r="C32" s="120" t="s">
        <v>194</v>
      </c>
      <c r="D32" s="135">
        <v>0</v>
      </c>
    </row>
    <row r="33" spans="1:4" x14ac:dyDescent="0.25">
      <c r="A33" s="127">
        <v>26</v>
      </c>
      <c r="B33" s="121" t="s">
        <v>196</v>
      </c>
      <c r="C33" s="120" t="s">
        <v>194</v>
      </c>
      <c r="D33" s="135">
        <v>0</v>
      </c>
    </row>
    <row r="34" spans="1:4" x14ac:dyDescent="0.25">
      <c r="A34" s="127">
        <v>27</v>
      </c>
      <c r="B34" s="121" t="s">
        <v>197</v>
      </c>
      <c r="C34" s="120" t="s">
        <v>168</v>
      </c>
      <c r="D34" s="128">
        <v>0</v>
      </c>
    </row>
    <row r="35" spans="1:4" x14ac:dyDescent="0.25">
      <c r="A35" s="126" t="s">
        <v>198</v>
      </c>
      <c r="B35" s="126"/>
      <c r="C35" s="126"/>
      <c r="D35" s="126"/>
    </row>
    <row r="36" spans="1:4" x14ac:dyDescent="0.25">
      <c r="A36" s="127">
        <v>28</v>
      </c>
      <c r="B36" s="121" t="s">
        <v>167</v>
      </c>
      <c r="C36" s="120" t="s">
        <v>168</v>
      </c>
      <c r="D36" s="128">
        <v>0</v>
      </c>
    </row>
    <row r="37" spans="1:4" x14ac:dyDescent="0.25">
      <c r="A37" s="127">
        <v>29</v>
      </c>
      <c r="B37" s="121" t="s">
        <v>169</v>
      </c>
      <c r="C37" s="120" t="s">
        <v>168</v>
      </c>
      <c r="D37" s="128"/>
    </row>
    <row r="38" spans="1:4" ht="15.75" customHeight="1" x14ac:dyDescent="0.25">
      <c r="A38" s="127">
        <v>30</v>
      </c>
      <c r="B38" s="121" t="s">
        <v>171</v>
      </c>
      <c r="C38" s="120" t="s">
        <v>168</v>
      </c>
      <c r="D38" s="128">
        <v>47364.14</v>
      </c>
    </row>
    <row r="39" spans="1:4" x14ac:dyDescent="0.25">
      <c r="A39" s="127">
        <v>31</v>
      </c>
      <c r="B39" s="121" t="s">
        <v>183</v>
      </c>
      <c r="C39" s="120" t="s">
        <v>168</v>
      </c>
      <c r="D39" s="128">
        <v>0</v>
      </c>
    </row>
    <row r="40" spans="1:4" x14ac:dyDescent="0.25">
      <c r="A40" s="127">
        <v>32</v>
      </c>
      <c r="B40" s="121" t="s">
        <v>184</v>
      </c>
      <c r="C40" s="120" t="s">
        <v>168</v>
      </c>
      <c r="D40" s="128"/>
    </row>
    <row r="41" spans="1:4" x14ac:dyDescent="0.25">
      <c r="A41" s="127">
        <v>33</v>
      </c>
      <c r="B41" s="121" t="s">
        <v>185</v>
      </c>
      <c r="C41" s="120" t="s">
        <v>168</v>
      </c>
      <c r="D41" s="128">
        <f>D48+D58+D68+D78+D88</f>
        <v>49532.030000000006</v>
      </c>
    </row>
    <row r="42" spans="1:4" x14ac:dyDescent="0.25">
      <c r="A42" s="126" t="s">
        <v>199</v>
      </c>
      <c r="B42" s="126"/>
      <c r="C42" s="126"/>
      <c r="D42" s="126"/>
    </row>
    <row r="43" spans="1:4" x14ac:dyDescent="0.25">
      <c r="A43" s="127">
        <v>34</v>
      </c>
      <c r="B43" s="121" t="s">
        <v>200</v>
      </c>
      <c r="C43" s="120" t="s">
        <v>170</v>
      </c>
      <c r="D43" s="142" t="s">
        <v>222</v>
      </c>
    </row>
    <row r="44" spans="1:4" x14ac:dyDescent="0.25">
      <c r="A44" s="127">
        <v>35</v>
      </c>
      <c r="B44" s="121" t="s">
        <v>157</v>
      </c>
      <c r="C44" s="120" t="s">
        <v>170</v>
      </c>
      <c r="D44" s="125" t="s">
        <v>201</v>
      </c>
    </row>
    <row r="45" spans="1:4" x14ac:dyDescent="0.25">
      <c r="A45" s="127">
        <v>36</v>
      </c>
      <c r="B45" s="121" t="s">
        <v>202</v>
      </c>
      <c r="C45" s="120" t="s">
        <v>203</v>
      </c>
      <c r="D45" s="128">
        <v>213.3</v>
      </c>
    </row>
    <row r="46" spans="1:4" x14ac:dyDescent="0.25">
      <c r="A46" s="127">
        <v>37</v>
      </c>
      <c r="B46" s="121" t="s">
        <v>204</v>
      </c>
      <c r="C46" s="120" t="s">
        <v>168</v>
      </c>
      <c r="D46" s="128">
        <v>416756.32</v>
      </c>
    </row>
    <row r="47" spans="1:4" x14ac:dyDescent="0.25">
      <c r="A47" s="127">
        <v>38</v>
      </c>
      <c r="B47" s="121" t="s">
        <v>205</v>
      </c>
      <c r="C47" s="120" t="s">
        <v>168</v>
      </c>
      <c r="D47" s="128">
        <v>412631.36</v>
      </c>
    </row>
    <row r="48" spans="1:4" x14ac:dyDescent="0.25">
      <c r="A48" s="127">
        <v>39</v>
      </c>
      <c r="B48" s="121" t="s">
        <v>206</v>
      </c>
      <c r="C48" s="120" t="s">
        <v>168</v>
      </c>
      <c r="D48" s="128">
        <v>37880.410000000003</v>
      </c>
    </row>
    <row r="49" spans="1:4" x14ac:dyDescent="0.25">
      <c r="A49" s="127">
        <v>40</v>
      </c>
      <c r="B49" s="121" t="s">
        <v>207</v>
      </c>
      <c r="C49" s="120" t="s">
        <v>168</v>
      </c>
      <c r="D49" s="128">
        <v>545518.68000000005</v>
      </c>
    </row>
    <row r="50" spans="1:4" x14ac:dyDescent="0.25">
      <c r="A50" s="127">
        <v>41</v>
      </c>
      <c r="B50" s="121" t="s">
        <v>208</v>
      </c>
      <c r="C50" s="120" t="s">
        <v>168</v>
      </c>
      <c r="D50" s="128">
        <f>D49-D51</f>
        <v>507638.27</v>
      </c>
    </row>
    <row r="51" spans="1:4" ht="15" customHeight="1" x14ac:dyDescent="0.25">
      <c r="A51" s="127">
        <v>42</v>
      </c>
      <c r="B51" s="129" t="s">
        <v>209</v>
      </c>
      <c r="C51" s="120" t="s">
        <v>168</v>
      </c>
      <c r="D51" s="128">
        <f>D48</f>
        <v>37880.410000000003</v>
      </c>
    </row>
    <row r="52" spans="1:4" ht="15" customHeight="1" x14ac:dyDescent="0.25">
      <c r="A52" s="127">
        <v>43</v>
      </c>
      <c r="B52" s="129" t="s">
        <v>210</v>
      </c>
      <c r="C52" s="120" t="s">
        <v>168</v>
      </c>
      <c r="D52" s="128"/>
    </row>
    <row r="53" spans="1:4" ht="26.25" x14ac:dyDescent="0.25">
      <c r="A53" s="136">
        <v>44</v>
      </c>
      <c r="B53" s="129" t="s">
        <v>200</v>
      </c>
      <c r="C53" s="120" t="s">
        <v>170</v>
      </c>
      <c r="D53" s="142" t="s">
        <v>223</v>
      </c>
    </row>
    <row r="54" spans="1:4" x14ac:dyDescent="0.25">
      <c r="A54" s="127">
        <v>45</v>
      </c>
      <c r="B54" s="121" t="s">
        <v>157</v>
      </c>
      <c r="C54" s="120" t="s">
        <v>170</v>
      </c>
      <c r="D54" s="125" t="s">
        <v>211</v>
      </c>
    </row>
    <row r="55" spans="1:4" x14ac:dyDescent="0.25">
      <c r="A55" s="127">
        <v>46</v>
      </c>
      <c r="B55" s="121" t="s">
        <v>202</v>
      </c>
      <c r="C55" s="120" t="s">
        <v>203</v>
      </c>
      <c r="D55" s="128">
        <v>578.7231216210464</v>
      </c>
    </row>
    <row r="56" spans="1:4" x14ac:dyDescent="0.25">
      <c r="A56" s="127">
        <v>47</v>
      </c>
      <c r="B56" s="121" t="s">
        <v>204</v>
      </c>
      <c r="C56" s="120" t="s">
        <v>168</v>
      </c>
      <c r="D56" s="128">
        <v>8332.82</v>
      </c>
    </row>
    <row r="57" spans="1:4" x14ac:dyDescent="0.25">
      <c r="A57" s="127">
        <v>48</v>
      </c>
      <c r="B57" s="121" t="s">
        <v>205</v>
      </c>
      <c r="C57" s="120" t="s">
        <v>168</v>
      </c>
      <c r="D57" s="128">
        <v>8379.92</v>
      </c>
    </row>
    <row r="58" spans="1:4" x14ac:dyDescent="0.25">
      <c r="A58" s="127">
        <v>49</v>
      </c>
      <c r="B58" s="121" t="s">
        <v>206</v>
      </c>
      <c r="C58" s="120" t="s">
        <v>168</v>
      </c>
      <c r="D58" s="128">
        <v>648.91999999999996</v>
      </c>
    </row>
    <row r="59" spans="1:4" x14ac:dyDescent="0.25">
      <c r="A59" s="127">
        <v>50</v>
      </c>
      <c r="B59" s="121" t="s">
        <v>207</v>
      </c>
      <c r="C59" s="120" t="s">
        <v>168</v>
      </c>
      <c r="D59" s="128">
        <v>5617.95</v>
      </c>
    </row>
    <row r="60" spans="1:4" x14ac:dyDescent="0.25">
      <c r="A60" s="127">
        <v>51</v>
      </c>
      <c r="B60" s="121" t="s">
        <v>208</v>
      </c>
      <c r="C60" s="120" t="s">
        <v>168</v>
      </c>
      <c r="D60" s="128">
        <f>D59</f>
        <v>5617.95</v>
      </c>
    </row>
    <row r="61" spans="1:4" ht="15" customHeight="1" x14ac:dyDescent="0.25">
      <c r="A61" s="127">
        <v>52</v>
      </c>
      <c r="B61" s="129" t="s">
        <v>209</v>
      </c>
      <c r="C61" s="120" t="s">
        <v>168</v>
      </c>
      <c r="D61" s="128">
        <f>D59-D60</f>
        <v>0</v>
      </c>
    </row>
    <row r="62" spans="1:4" ht="15" customHeight="1" x14ac:dyDescent="0.25">
      <c r="A62" s="127">
        <v>53</v>
      </c>
      <c r="B62" s="129" t="s">
        <v>210</v>
      </c>
      <c r="C62" s="120" t="s">
        <v>168</v>
      </c>
      <c r="D62" s="128">
        <v>0</v>
      </c>
    </row>
    <row r="63" spans="1:4" ht="26.25" x14ac:dyDescent="0.25">
      <c r="A63" s="136">
        <v>54</v>
      </c>
      <c r="B63" s="129" t="s">
        <v>200</v>
      </c>
      <c r="C63" s="120" t="s">
        <v>170</v>
      </c>
      <c r="D63" s="137" t="s">
        <v>212</v>
      </c>
    </row>
    <row r="64" spans="1:4" x14ac:dyDescent="0.25">
      <c r="A64" s="127">
        <v>55</v>
      </c>
      <c r="B64" s="121" t="s">
        <v>157</v>
      </c>
      <c r="C64" s="120" t="s">
        <v>170</v>
      </c>
      <c r="D64" s="128" t="s">
        <v>211</v>
      </c>
    </row>
    <row r="65" spans="1:4" x14ac:dyDescent="0.25">
      <c r="A65" s="127">
        <v>56</v>
      </c>
      <c r="B65" s="121" t="s">
        <v>202</v>
      </c>
      <c r="C65" s="120" t="s">
        <v>203</v>
      </c>
      <c r="D65" s="128">
        <v>405.09056578967147</v>
      </c>
    </row>
    <row r="66" spans="1:4" x14ac:dyDescent="0.25">
      <c r="A66" s="127">
        <v>57</v>
      </c>
      <c r="B66" s="121" t="s">
        <v>204</v>
      </c>
      <c r="C66" s="120" t="s">
        <v>168</v>
      </c>
      <c r="D66" s="128">
        <v>66293.179999999993</v>
      </c>
    </row>
    <row r="67" spans="1:4" x14ac:dyDescent="0.25">
      <c r="A67" s="127">
        <v>58</v>
      </c>
      <c r="B67" s="121" t="s">
        <v>205</v>
      </c>
      <c r="C67" s="120" t="s">
        <v>168</v>
      </c>
      <c r="D67" s="128">
        <v>67473.179999999993</v>
      </c>
    </row>
    <row r="68" spans="1:4" x14ac:dyDescent="0.25">
      <c r="A68" s="127">
        <v>59</v>
      </c>
      <c r="B68" s="121" t="s">
        <v>206</v>
      </c>
      <c r="C68" s="120" t="s">
        <v>168</v>
      </c>
      <c r="D68" s="128">
        <v>4892.1400000000003</v>
      </c>
    </row>
    <row r="69" spans="1:4" x14ac:dyDescent="0.25">
      <c r="A69" s="127">
        <v>60</v>
      </c>
      <c r="B69" s="121" t="s">
        <v>207</v>
      </c>
      <c r="C69" s="120" t="s">
        <v>168</v>
      </c>
      <c r="D69" s="128">
        <v>55105.760000000002</v>
      </c>
    </row>
    <row r="70" spans="1:4" x14ac:dyDescent="0.25">
      <c r="A70" s="127">
        <v>61</v>
      </c>
      <c r="B70" s="121" t="s">
        <v>208</v>
      </c>
      <c r="C70" s="120" t="s">
        <v>168</v>
      </c>
      <c r="D70" s="128">
        <f>D69-D71</f>
        <v>21525.83</v>
      </c>
    </row>
    <row r="71" spans="1:4" ht="15" customHeight="1" x14ac:dyDescent="0.25">
      <c r="A71" s="127">
        <v>62</v>
      </c>
      <c r="B71" s="129" t="s">
        <v>209</v>
      </c>
      <c r="C71" s="120" t="s">
        <v>168</v>
      </c>
      <c r="D71" s="128">
        <v>33579.93</v>
      </c>
    </row>
    <row r="72" spans="1:4" ht="15" customHeight="1" x14ac:dyDescent="0.25">
      <c r="A72" s="127">
        <v>63</v>
      </c>
      <c r="B72" s="129" t="s">
        <v>210</v>
      </c>
      <c r="C72" s="120" t="s">
        <v>168</v>
      </c>
      <c r="D72" s="128"/>
    </row>
    <row r="73" spans="1:4" x14ac:dyDescent="0.25">
      <c r="A73" s="127">
        <v>64</v>
      </c>
      <c r="B73" s="121" t="s">
        <v>200</v>
      </c>
      <c r="C73" s="120" t="s">
        <v>170</v>
      </c>
      <c r="D73" s="138" t="s">
        <v>213</v>
      </c>
    </row>
    <row r="74" spans="1:4" x14ac:dyDescent="0.25">
      <c r="A74" s="127">
        <v>65</v>
      </c>
      <c r="B74" s="121" t="s">
        <v>157</v>
      </c>
      <c r="C74" s="120" t="s">
        <v>170</v>
      </c>
      <c r="D74" s="128" t="s">
        <v>211</v>
      </c>
    </row>
    <row r="75" spans="1:4" x14ac:dyDescent="0.25">
      <c r="A75" s="127">
        <v>66</v>
      </c>
      <c r="B75" s="121" t="s">
        <v>202</v>
      </c>
      <c r="C75" s="120" t="s">
        <v>203</v>
      </c>
      <c r="D75" s="128">
        <v>948.5</v>
      </c>
    </row>
    <row r="76" spans="1:4" x14ac:dyDescent="0.25">
      <c r="A76" s="127">
        <v>67</v>
      </c>
      <c r="B76" s="121" t="s">
        <v>204</v>
      </c>
      <c r="C76" s="120" t="s">
        <v>168</v>
      </c>
      <c r="D76" s="128">
        <v>76517.119999999995</v>
      </c>
    </row>
    <row r="77" spans="1:4" x14ac:dyDescent="0.25">
      <c r="A77" s="127">
        <v>68</v>
      </c>
      <c r="B77" s="121" t="s">
        <v>205</v>
      </c>
      <c r="C77" s="120" t="s">
        <v>168</v>
      </c>
      <c r="D77" s="128">
        <v>77734.350000000006</v>
      </c>
    </row>
    <row r="78" spans="1:4" x14ac:dyDescent="0.25">
      <c r="A78" s="127">
        <v>69</v>
      </c>
      <c r="B78" s="121" t="s">
        <v>206</v>
      </c>
      <c r="C78" s="120" t="s">
        <v>168</v>
      </c>
      <c r="D78" s="128">
        <v>5623.3</v>
      </c>
    </row>
    <row r="79" spans="1:4" x14ac:dyDescent="0.25">
      <c r="A79" s="127">
        <v>70</v>
      </c>
      <c r="B79" s="121" t="s">
        <v>207</v>
      </c>
      <c r="C79" s="120" t="s">
        <v>168</v>
      </c>
      <c r="D79" s="128">
        <f>D76</f>
        <v>76517.119999999995</v>
      </c>
    </row>
    <row r="80" spans="1:4" x14ac:dyDescent="0.25">
      <c r="A80" s="127">
        <v>71</v>
      </c>
      <c r="B80" s="121" t="s">
        <v>208</v>
      </c>
      <c r="C80" s="120" t="s">
        <v>168</v>
      </c>
      <c r="D80" s="128">
        <f>D79-D81</f>
        <v>70893.819999999992</v>
      </c>
    </row>
    <row r="81" spans="1:4" ht="14.25" customHeight="1" x14ac:dyDescent="0.25">
      <c r="A81" s="127">
        <v>72</v>
      </c>
      <c r="B81" s="129" t="s">
        <v>209</v>
      </c>
      <c r="C81" s="120" t="s">
        <v>168</v>
      </c>
      <c r="D81" s="128">
        <f>D78</f>
        <v>5623.3</v>
      </c>
    </row>
    <row r="82" spans="1:4" ht="14.25" customHeight="1" x14ac:dyDescent="0.25">
      <c r="A82" s="127">
        <v>73</v>
      </c>
      <c r="B82" s="129" t="s">
        <v>210</v>
      </c>
      <c r="C82" s="120" t="s">
        <v>168</v>
      </c>
      <c r="D82" s="128">
        <v>0</v>
      </c>
    </row>
    <row r="83" spans="1:4" x14ac:dyDescent="0.25">
      <c r="A83" s="127">
        <v>74</v>
      </c>
      <c r="B83" s="121" t="s">
        <v>200</v>
      </c>
      <c r="C83" s="120" t="s">
        <v>170</v>
      </c>
      <c r="D83" s="138" t="s">
        <v>214</v>
      </c>
    </row>
    <row r="84" spans="1:4" x14ac:dyDescent="0.25">
      <c r="A84" s="127">
        <v>75</v>
      </c>
      <c r="B84" s="121" t="s">
        <v>157</v>
      </c>
      <c r="C84" s="120" t="s">
        <v>170</v>
      </c>
      <c r="D84" s="128" t="s">
        <v>215</v>
      </c>
    </row>
    <row r="85" spans="1:4" x14ac:dyDescent="0.25">
      <c r="A85" s="127">
        <v>76</v>
      </c>
      <c r="B85" s="121" t="s">
        <v>202</v>
      </c>
      <c r="C85" s="120" t="s">
        <v>203</v>
      </c>
      <c r="D85" s="139">
        <v>2730.7154</v>
      </c>
    </row>
    <row r="86" spans="1:4" x14ac:dyDescent="0.25">
      <c r="A86" s="127">
        <v>77</v>
      </c>
      <c r="B86" s="121" t="s">
        <v>204</v>
      </c>
      <c r="C86" s="120" t="s">
        <v>168</v>
      </c>
      <c r="D86" s="140">
        <v>9260.75</v>
      </c>
    </row>
    <row r="87" spans="1:4" x14ac:dyDescent="0.25">
      <c r="A87" s="127">
        <v>78</v>
      </c>
      <c r="B87" s="121" t="s">
        <v>205</v>
      </c>
      <c r="C87" s="120" t="s">
        <v>168</v>
      </c>
      <c r="D87" s="140">
        <v>8773.49</v>
      </c>
    </row>
    <row r="88" spans="1:4" x14ac:dyDescent="0.25">
      <c r="A88" s="127">
        <v>79</v>
      </c>
      <c r="B88" s="121" t="s">
        <v>206</v>
      </c>
      <c r="C88" s="120" t="s">
        <v>168</v>
      </c>
      <c r="D88" s="140">
        <v>487.26</v>
      </c>
    </row>
    <row r="89" spans="1:4" x14ac:dyDescent="0.25">
      <c r="A89" s="127">
        <v>80</v>
      </c>
      <c r="B89" s="121" t="s">
        <v>207</v>
      </c>
      <c r="C89" s="120" t="s">
        <v>168</v>
      </c>
      <c r="D89" s="128">
        <f>D86</f>
        <v>9260.75</v>
      </c>
    </row>
    <row r="90" spans="1:4" x14ac:dyDescent="0.25">
      <c r="A90" s="127">
        <v>81</v>
      </c>
      <c r="B90" s="121" t="s">
        <v>208</v>
      </c>
      <c r="C90" s="120" t="s">
        <v>168</v>
      </c>
      <c r="D90" s="128">
        <f>D89</f>
        <v>9260.75</v>
      </c>
    </row>
    <row r="91" spans="1:4" ht="14.25" customHeight="1" x14ac:dyDescent="0.25">
      <c r="A91" s="127">
        <v>82</v>
      </c>
      <c r="B91" s="129" t="s">
        <v>209</v>
      </c>
      <c r="C91" s="120" t="s">
        <v>168</v>
      </c>
      <c r="D91" s="128">
        <f>D89-D90</f>
        <v>0</v>
      </c>
    </row>
    <row r="92" spans="1:4" ht="14.25" customHeight="1" x14ac:dyDescent="0.25">
      <c r="A92" s="127">
        <v>83</v>
      </c>
      <c r="B92" s="129" t="s">
        <v>210</v>
      </c>
      <c r="C92" s="120" t="s">
        <v>168</v>
      </c>
      <c r="D92" s="128">
        <v>0</v>
      </c>
    </row>
    <row r="93" spans="1:4" x14ac:dyDescent="0.25">
      <c r="A93" s="126" t="s">
        <v>216</v>
      </c>
      <c r="B93" s="126"/>
      <c r="C93" s="126"/>
      <c r="D93" s="126"/>
    </row>
    <row r="94" spans="1:4" x14ac:dyDescent="0.25">
      <c r="A94" s="127">
        <v>84</v>
      </c>
      <c r="B94" s="121" t="s">
        <v>193</v>
      </c>
      <c r="C94" s="120" t="s">
        <v>194</v>
      </c>
      <c r="D94" s="128"/>
    </row>
    <row r="95" spans="1:4" x14ac:dyDescent="0.25">
      <c r="A95" s="127">
        <v>85</v>
      </c>
      <c r="B95" s="121" t="s">
        <v>195</v>
      </c>
      <c r="C95" s="120" t="s">
        <v>194</v>
      </c>
      <c r="D95" s="128"/>
    </row>
    <row r="96" spans="1:4" x14ac:dyDescent="0.25">
      <c r="A96" s="127">
        <v>86</v>
      </c>
      <c r="B96" s="121" t="s">
        <v>196</v>
      </c>
      <c r="C96" s="120" t="s">
        <v>217</v>
      </c>
      <c r="D96" s="128"/>
    </row>
    <row r="97" spans="1:4" x14ac:dyDescent="0.25">
      <c r="A97" s="127">
        <v>87</v>
      </c>
      <c r="B97" s="121" t="s">
        <v>197</v>
      </c>
      <c r="C97" s="120" t="s">
        <v>168</v>
      </c>
      <c r="D97" s="128"/>
    </row>
    <row r="98" spans="1:4" x14ac:dyDescent="0.25">
      <c r="A98" s="126" t="s">
        <v>218</v>
      </c>
      <c r="B98" s="126"/>
      <c r="C98" s="126"/>
      <c r="D98" s="126"/>
    </row>
    <row r="99" spans="1:4" x14ac:dyDescent="0.25">
      <c r="A99" s="127">
        <v>88</v>
      </c>
      <c r="B99" s="121" t="s">
        <v>219</v>
      </c>
      <c r="C99" s="120" t="s">
        <v>194</v>
      </c>
      <c r="D99" s="128">
        <v>0</v>
      </c>
    </row>
    <row r="100" spans="1:4" x14ac:dyDescent="0.25">
      <c r="A100" s="127">
        <v>89</v>
      </c>
      <c r="B100" s="121" t="s">
        <v>220</v>
      </c>
      <c r="C100" s="120" t="s">
        <v>194</v>
      </c>
      <c r="D100" s="128">
        <v>0</v>
      </c>
    </row>
    <row r="101" spans="1:4" ht="15" customHeight="1" x14ac:dyDescent="0.25">
      <c r="A101" s="127">
        <v>90</v>
      </c>
      <c r="B101" s="121" t="s">
        <v>221</v>
      </c>
      <c r="C101" s="120" t="s">
        <v>168</v>
      </c>
      <c r="D101" s="128">
        <v>0</v>
      </c>
    </row>
    <row r="103" spans="1:4" x14ac:dyDescent="0.25">
      <c r="D103" s="117" t="s">
        <v>89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G163"/>
  <sheetViews>
    <sheetView showZeros="0" topLeftCell="A106" zoomScaleNormal="100" workbookViewId="0">
      <selection activeCell="L121" sqref="L121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5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98" t="s">
        <v>0</v>
      </c>
      <c r="F1" s="98"/>
      <c r="G1" s="98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99" t="s">
        <v>3</v>
      </c>
      <c r="C5" s="99"/>
      <c r="D5" s="99"/>
      <c r="E5" s="99"/>
      <c r="F5" s="99"/>
      <c r="G5" s="99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97" t="s">
        <v>10</v>
      </c>
      <c r="B11" s="97"/>
      <c r="C11" s="97"/>
      <c r="D11" s="97"/>
      <c r="E11" s="97"/>
      <c r="F11" s="97"/>
      <c r="G11" s="97"/>
    </row>
    <row r="12" spans="1:7" s="16" customFormat="1" ht="12.75" hidden="1" customHeight="1" outlineLevel="1" x14ac:dyDescent="0.2">
      <c r="A12" s="100" t="s">
        <v>11</v>
      </c>
      <c r="B12" s="100"/>
      <c r="C12" s="100"/>
      <c r="D12" s="100"/>
      <c r="E12" s="100"/>
      <c r="F12" s="100"/>
      <c r="G12" s="100"/>
    </row>
    <row r="13" spans="1:7" s="16" customFormat="1" hidden="1" outlineLevel="1" x14ac:dyDescent="0.2">
      <c r="A13" s="97" t="s">
        <v>12</v>
      </c>
      <c r="B13" s="97"/>
      <c r="C13" s="97"/>
      <c r="D13" s="97"/>
      <c r="E13" s="97"/>
      <c r="F13" s="97"/>
      <c r="G13" s="97"/>
    </row>
    <row r="14" spans="1:7" s="16" customFormat="1" hidden="1" outlineLevel="1" x14ac:dyDescent="0.2">
      <c r="A14" s="97" t="s">
        <v>13</v>
      </c>
      <c r="B14" s="97"/>
      <c r="C14" s="97"/>
      <c r="D14" s="97"/>
      <c r="E14" s="97"/>
      <c r="F14" s="97"/>
      <c r="G14" s="97"/>
    </row>
    <row r="15" spans="1:7" s="16" customFormat="1" hidden="1" outlineLevel="1" x14ac:dyDescent="0.2">
      <c r="A15" s="97" t="s">
        <v>14</v>
      </c>
      <c r="B15" s="97"/>
      <c r="C15" s="97"/>
      <c r="D15" s="97"/>
      <c r="E15" s="97"/>
      <c r="F15" s="97"/>
      <c r="G15" s="97"/>
    </row>
    <row r="16" spans="1:7" s="16" customFormat="1" hidden="1" outlineLevel="1" x14ac:dyDescent="0.2">
      <c r="A16" s="102" t="s">
        <v>15</v>
      </c>
      <c r="B16" s="97"/>
      <c r="C16" s="97"/>
      <c r="D16" s="97"/>
      <c r="E16" s="97"/>
      <c r="F16" s="97"/>
      <c r="G16" s="97"/>
    </row>
    <row r="17" spans="1:7" s="16" customFormat="1" hidden="1" outlineLevel="1" x14ac:dyDescent="0.2">
      <c r="A17" s="97" t="s">
        <v>16</v>
      </c>
      <c r="B17" s="97"/>
      <c r="C17" s="97"/>
      <c r="D17" s="97"/>
      <c r="E17" s="97"/>
      <c r="F17" s="97"/>
      <c r="G17" s="97"/>
    </row>
    <row r="18" spans="1:7" s="16" customFormat="1" hidden="1" outlineLevel="1" x14ac:dyDescent="0.2">
      <c r="A18" s="103" t="s">
        <v>17</v>
      </c>
      <c r="B18" s="103"/>
      <c r="C18" s="23"/>
      <c r="D18" s="24"/>
      <c r="E18" s="2"/>
      <c r="F18" s="3"/>
      <c r="G18" s="4"/>
    </row>
    <row r="19" spans="1:7" s="16" customFormat="1" outlineLevel="1" x14ac:dyDescent="0.2">
      <c r="A19" s="22"/>
      <c r="B19" s="22"/>
      <c r="C19" s="23"/>
      <c r="D19" s="24"/>
      <c r="E19" s="2"/>
      <c r="F19" s="3"/>
      <c r="G19" s="96" t="s">
        <v>152</v>
      </c>
    </row>
    <row r="20" spans="1:7" s="25" customFormat="1" ht="27" customHeight="1" x14ac:dyDescent="0.2">
      <c r="A20" s="104" t="s">
        <v>18</v>
      </c>
      <c r="B20" s="104"/>
      <c r="C20" s="104"/>
      <c r="D20" s="104"/>
      <c r="E20" s="104"/>
      <c r="F20" s="104"/>
      <c r="G20" s="104"/>
    </row>
    <row r="21" spans="1:7" s="25" customFormat="1" ht="15" x14ac:dyDescent="0.25">
      <c r="A21" s="26"/>
      <c r="B21" s="105" t="s">
        <v>19</v>
      </c>
      <c r="C21" s="105"/>
      <c r="D21" s="105"/>
      <c r="E21" s="105"/>
      <c r="F21" s="105"/>
      <c r="G21" s="105"/>
    </row>
    <row r="22" spans="1:7" ht="10.5" customHeight="1" collapsed="1" x14ac:dyDescent="0.2">
      <c r="A22" s="27"/>
      <c r="B22" s="27"/>
      <c r="C22" s="27"/>
      <c r="D22" s="27"/>
      <c r="E22" s="27"/>
      <c r="F22" s="28" t="s">
        <v>20</v>
      </c>
      <c r="G22" s="29"/>
    </row>
    <row r="23" spans="1:7" s="23" customFormat="1" ht="42.75" customHeight="1" x14ac:dyDescent="0.2">
      <c r="A23" s="30"/>
      <c r="B23" s="31" t="s">
        <v>21</v>
      </c>
      <c r="C23" s="106" t="s">
        <v>22</v>
      </c>
      <c r="D23" s="106"/>
      <c r="E23" s="32" t="s">
        <v>23</v>
      </c>
      <c r="F23" s="33"/>
      <c r="G23" s="34" t="s">
        <v>24</v>
      </c>
    </row>
    <row r="24" spans="1:7" s="23" customFormat="1" x14ac:dyDescent="0.2">
      <c r="A24" s="30"/>
      <c r="B24" s="107" t="s">
        <v>25</v>
      </c>
      <c r="C24" s="107"/>
      <c r="D24" s="107"/>
      <c r="E24" s="107"/>
      <c r="F24" s="107"/>
      <c r="G24" s="107"/>
    </row>
    <row r="25" spans="1:7" s="23" customFormat="1" x14ac:dyDescent="0.2">
      <c r="A25" s="30"/>
      <c r="B25" s="35" t="s">
        <v>26</v>
      </c>
      <c r="C25" s="35"/>
      <c r="D25" s="35"/>
      <c r="E25" s="35"/>
      <c r="F25" s="35"/>
      <c r="G25" s="36"/>
    </row>
    <row r="26" spans="1:7" s="23" customFormat="1" x14ac:dyDescent="0.2">
      <c r="A26" s="30"/>
      <c r="B26" s="37" t="s">
        <v>27</v>
      </c>
      <c r="C26" s="38">
        <v>2</v>
      </c>
      <c r="D26" s="39">
        <v>7.5900000000000009E-2</v>
      </c>
      <c r="E26" s="40" t="s">
        <v>28</v>
      </c>
      <c r="F26" s="41">
        <v>77.3</v>
      </c>
      <c r="G26" s="42">
        <f>F26*C26</f>
        <v>154.6</v>
      </c>
    </row>
    <row r="27" spans="1:7" s="23" customFormat="1" x14ac:dyDescent="0.2">
      <c r="A27" s="30"/>
      <c r="B27" s="35" t="s">
        <v>29</v>
      </c>
      <c r="C27" s="38"/>
      <c r="D27" s="39"/>
      <c r="E27" s="40"/>
      <c r="F27" s="41"/>
      <c r="G27" s="42"/>
    </row>
    <row r="28" spans="1:7" s="23" customFormat="1" x14ac:dyDescent="0.2">
      <c r="A28" s="30"/>
      <c r="B28" s="37" t="s">
        <v>27</v>
      </c>
      <c r="C28" s="38">
        <v>2</v>
      </c>
      <c r="D28" s="43">
        <v>1.4624000000000001</v>
      </c>
      <c r="E28" s="40" t="s">
        <v>30</v>
      </c>
      <c r="F28" s="41">
        <v>210.245</v>
      </c>
      <c r="G28" s="42">
        <f>F28*C28</f>
        <v>420.49</v>
      </c>
    </row>
    <row r="29" spans="1:7" s="23" customFormat="1" x14ac:dyDescent="0.2">
      <c r="A29" s="30"/>
      <c r="B29" s="35" t="s">
        <v>31</v>
      </c>
      <c r="C29" s="38"/>
      <c r="D29" s="38"/>
      <c r="E29" s="40"/>
      <c r="F29" s="41"/>
      <c r="G29" s="42"/>
    </row>
    <row r="30" spans="1:7" s="23" customFormat="1" x14ac:dyDescent="0.2">
      <c r="A30" s="30"/>
      <c r="B30" s="37" t="s">
        <v>32</v>
      </c>
      <c r="C30" s="38">
        <v>2</v>
      </c>
      <c r="D30" s="43">
        <v>0.47920000000000001</v>
      </c>
      <c r="E30" s="40" t="s">
        <v>33</v>
      </c>
      <c r="F30" s="41">
        <v>490.565</v>
      </c>
      <c r="G30" s="42">
        <f t="shared" ref="G30" si="0">F30*C30</f>
        <v>981.13</v>
      </c>
    </row>
    <row r="31" spans="1:7" s="23" customFormat="1" x14ac:dyDescent="0.2">
      <c r="A31" s="30"/>
      <c r="B31" s="37" t="s">
        <v>34</v>
      </c>
      <c r="C31" s="38">
        <v>2</v>
      </c>
      <c r="D31" s="39">
        <v>3.0049999999999999</v>
      </c>
      <c r="E31" s="40" t="s">
        <v>35</v>
      </c>
      <c r="F31" s="41">
        <v>280.32499999999999</v>
      </c>
      <c r="G31" s="42">
        <f>F31*C31</f>
        <v>560.65</v>
      </c>
    </row>
    <row r="32" spans="1:7" s="23" customFormat="1" x14ac:dyDescent="0.2">
      <c r="A32" s="30"/>
      <c r="B32" s="37" t="s">
        <v>36</v>
      </c>
      <c r="C32" s="38">
        <v>1</v>
      </c>
      <c r="D32" s="44">
        <v>1.5</v>
      </c>
      <c r="E32" s="40" t="s">
        <v>37</v>
      </c>
      <c r="F32" s="41"/>
      <c r="G32" s="42">
        <v>195.67499999999998</v>
      </c>
    </row>
    <row r="33" spans="1:7" s="23" customFormat="1" hidden="1" x14ac:dyDescent="0.2">
      <c r="A33" s="30"/>
      <c r="B33" s="37" t="s">
        <v>38</v>
      </c>
      <c r="C33" s="38">
        <v>1</v>
      </c>
      <c r="D33" s="38"/>
      <c r="E33" s="40" t="s">
        <v>39</v>
      </c>
      <c r="F33" s="41"/>
      <c r="G33" s="42"/>
    </row>
    <row r="34" spans="1:7" s="23" customFormat="1" hidden="1" x14ac:dyDescent="0.2">
      <c r="A34" s="30"/>
      <c r="B34" s="37" t="s">
        <v>40</v>
      </c>
      <c r="C34" s="38">
        <v>1</v>
      </c>
      <c r="D34" s="38"/>
      <c r="E34" s="40" t="s">
        <v>41</v>
      </c>
      <c r="F34" s="41"/>
      <c r="G34" s="42"/>
    </row>
    <row r="35" spans="1:7" s="23" customFormat="1" x14ac:dyDescent="0.2">
      <c r="A35" s="30"/>
      <c r="B35" s="45" t="s">
        <v>42</v>
      </c>
      <c r="C35" s="38"/>
      <c r="D35" s="38"/>
      <c r="E35" s="40"/>
      <c r="F35" s="41"/>
      <c r="G35" s="42"/>
    </row>
    <row r="36" spans="1:7" s="23" customFormat="1" x14ac:dyDescent="0.2">
      <c r="A36" s="30"/>
      <c r="B36" s="46" t="s">
        <v>27</v>
      </c>
      <c r="C36" s="38">
        <v>2</v>
      </c>
      <c r="D36" s="39">
        <v>1.4624000000000001</v>
      </c>
      <c r="E36" s="40" t="s">
        <v>30</v>
      </c>
      <c r="F36" s="41">
        <v>210.245</v>
      </c>
      <c r="G36" s="42">
        <f t="shared" ref="G36" si="1">F36*C36</f>
        <v>420.49</v>
      </c>
    </row>
    <row r="37" spans="1:7" s="23" customFormat="1" x14ac:dyDescent="0.2">
      <c r="A37" s="30"/>
      <c r="B37" s="45" t="s">
        <v>43</v>
      </c>
      <c r="C37" s="38"/>
      <c r="D37" s="38"/>
      <c r="E37" s="40"/>
      <c r="F37" s="41"/>
      <c r="G37" s="42"/>
    </row>
    <row r="38" spans="1:7" s="23" customFormat="1" x14ac:dyDescent="0.2">
      <c r="A38" s="30"/>
      <c r="B38" s="37" t="s">
        <v>44</v>
      </c>
      <c r="C38" s="38">
        <v>2</v>
      </c>
      <c r="D38" s="43">
        <v>4.5700000000000005E-2</v>
      </c>
      <c r="E38" s="40" t="s">
        <v>28</v>
      </c>
      <c r="F38" s="41">
        <v>66.989999999999995</v>
      </c>
      <c r="G38" s="42">
        <f>F38*C38</f>
        <v>133.97999999999999</v>
      </c>
    </row>
    <row r="39" spans="1:7" s="23" customFormat="1" ht="25.5" customHeight="1" x14ac:dyDescent="0.2">
      <c r="A39" s="30"/>
      <c r="B39" s="108" t="s">
        <v>45</v>
      </c>
      <c r="C39" s="109"/>
      <c r="D39" s="109"/>
      <c r="E39" s="110"/>
      <c r="F39" s="41"/>
      <c r="G39" s="42"/>
    </row>
    <row r="40" spans="1:7" s="23" customFormat="1" x14ac:dyDescent="0.2">
      <c r="A40" s="30"/>
      <c r="B40" s="37" t="s">
        <v>46</v>
      </c>
      <c r="C40" s="38">
        <v>2</v>
      </c>
      <c r="D40" s="43">
        <v>4.5700000000000005E-2</v>
      </c>
      <c r="E40" s="47" t="s">
        <v>47</v>
      </c>
      <c r="F40" s="41">
        <v>70.084999999999994</v>
      </c>
      <c r="G40" s="42">
        <f>F40*C40</f>
        <v>140.16999999999999</v>
      </c>
    </row>
    <row r="41" spans="1:7" s="23" customFormat="1" hidden="1" x14ac:dyDescent="0.2">
      <c r="A41" s="30"/>
      <c r="B41" s="37" t="s">
        <v>48</v>
      </c>
      <c r="C41" s="38">
        <v>1</v>
      </c>
      <c r="D41" s="38"/>
      <c r="E41" s="47" t="s">
        <v>41</v>
      </c>
      <c r="F41" s="41" t="e">
        <f>G41/D41</f>
        <v>#DIV/0!</v>
      </c>
      <c r="G41" s="42"/>
    </row>
    <row r="42" spans="1:7" s="23" customFormat="1" x14ac:dyDescent="0.2">
      <c r="A42" s="30"/>
      <c r="B42" s="37" t="s">
        <v>49</v>
      </c>
      <c r="C42" s="38">
        <v>1</v>
      </c>
      <c r="D42" s="38">
        <v>1</v>
      </c>
      <c r="E42" s="40" t="s">
        <v>41</v>
      </c>
      <c r="F42" s="41">
        <f>G42/D42</f>
        <v>45.788399999999996</v>
      </c>
      <c r="G42" s="42">
        <v>45.788399999999996</v>
      </c>
    </row>
    <row r="43" spans="1:7" s="23" customFormat="1" x14ac:dyDescent="0.2">
      <c r="A43" s="30"/>
      <c r="B43" s="37" t="s">
        <v>50</v>
      </c>
      <c r="C43" s="38">
        <v>1</v>
      </c>
      <c r="D43" s="38">
        <v>1</v>
      </c>
      <c r="E43" s="40" t="s">
        <v>112</v>
      </c>
      <c r="F43" s="41">
        <f>G43/D43</f>
        <v>45.71</v>
      </c>
      <c r="G43" s="42">
        <v>45.71</v>
      </c>
    </row>
    <row r="44" spans="1:7" s="23" customFormat="1" hidden="1" x14ac:dyDescent="0.2">
      <c r="A44" s="30"/>
      <c r="B44" s="45" t="s">
        <v>51</v>
      </c>
      <c r="C44" s="38"/>
      <c r="D44" s="38"/>
      <c r="E44" s="40"/>
      <c r="F44" s="41"/>
      <c r="G44" s="42"/>
    </row>
    <row r="45" spans="1:7" s="23" customFormat="1" hidden="1" x14ac:dyDescent="0.2">
      <c r="A45" s="30"/>
      <c r="B45" s="48">
        <v>0</v>
      </c>
      <c r="C45" s="38">
        <v>1</v>
      </c>
      <c r="D45" s="38">
        <v>0</v>
      </c>
      <c r="E45" s="40">
        <v>0</v>
      </c>
      <c r="F45" s="41"/>
      <c r="G45" s="42">
        <v>0</v>
      </c>
    </row>
    <row r="46" spans="1:7" s="23" customFormat="1" hidden="1" x14ac:dyDescent="0.2">
      <c r="A46" s="30"/>
      <c r="B46" s="48" t="s">
        <v>52</v>
      </c>
      <c r="C46" s="38">
        <v>1</v>
      </c>
      <c r="D46" s="44"/>
      <c r="E46" s="40" t="s">
        <v>53</v>
      </c>
      <c r="F46" s="49"/>
      <c r="G46" s="42"/>
    </row>
    <row r="47" spans="1:7" s="23" customFormat="1" hidden="1" x14ac:dyDescent="0.2">
      <c r="A47" s="30"/>
      <c r="B47" s="48" t="s">
        <v>54</v>
      </c>
      <c r="C47" s="38">
        <v>1</v>
      </c>
      <c r="D47" s="44"/>
      <c r="E47" s="40">
        <v>0</v>
      </c>
      <c r="F47" s="41"/>
      <c r="G47" s="42"/>
    </row>
    <row r="48" spans="1:7" s="23" customFormat="1" x14ac:dyDescent="0.2">
      <c r="A48" s="30"/>
      <c r="B48" s="45" t="s">
        <v>55</v>
      </c>
      <c r="C48" s="35"/>
      <c r="D48" s="35"/>
      <c r="E48" s="35"/>
      <c r="F48" s="50"/>
      <c r="G48" s="36"/>
    </row>
    <row r="49" spans="1:7" s="23" customFormat="1" x14ac:dyDescent="0.2">
      <c r="A49" s="30"/>
      <c r="B49" s="37" t="s">
        <v>56</v>
      </c>
      <c r="C49" s="38">
        <v>12</v>
      </c>
      <c r="D49" s="40">
        <v>4.41E-2</v>
      </c>
      <c r="E49" s="40" t="s">
        <v>57</v>
      </c>
      <c r="F49" s="41">
        <v>198.67166666666665</v>
      </c>
      <c r="G49" s="42">
        <f>F49*C49</f>
        <v>2384.06</v>
      </c>
    </row>
    <row r="50" spans="1:7" s="23" customFormat="1" x14ac:dyDescent="0.2">
      <c r="A50" s="30"/>
      <c r="B50" s="37" t="s">
        <v>58</v>
      </c>
      <c r="C50" s="38">
        <v>12</v>
      </c>
      <c r="D50" s="40">
        <v>0.30049999999999999</v>
      </c>
      <c r="E50" s="40" t="s">
        <v>57</v>
      </c>
      <c r="F50" s="41">
        <v>533.9283333333334</v>
      </c>
      <c r="G50" s="42">
        <f>F50*C50</f>
        <v>6407.1400000000012</v>
      </c>
    </row>
    <row r="51" spans="1:7" s="23" customFormat="1" x14ac:dyDescent="0.2">
      <c r="A51" s="30"/>
      <c r="B51" s="37" t="s">
        <v>59</v>
      </c>
      <c r="C51" s="38">
        <v>1</v>
      </c>
      <c r="D51" s="39">
        <v>2.69</v>
      </c>
      <c r="E51" s="40" t="s">
        <v>60</v>
      </c>
      <c r="F51" s="41">
        <v>14.967881040892193</v>
      </c>
      <c r="G51" s="42">
        <f>F51*D51*C51*100</f>
        <v>4026.3599999999997</v>
      </c>
    </row>
    <row r="52" spans="1:7" s="23" customFormat="1" x14ac:dyDescent="0.2">
      <c r="A52" s="30"/>
      <c r="B52" s="37" t="s">
        <v>61</v>
      </c>
      <c r="C52" s="38">
        <v>1</v>
      </c>
      <c r="D52" s="39">
        <v>33.136200000000002</v>
      </c>
      <c r="E52" s="40" t="s">
        <v>62</v>
      </c>
      <c r="F52" s="41">
        <v>3.6987463861275582</v>
      </c>
      <c r="G52" s="42">
        <f t="shared" ref="G52:G54" si="2">F52*D52*C52*100</f>
        <v>12256.240000000002</v>
      </c>
    </row>
    <row r="53" spans="1:7" s="23" customFormat="1" x14ac:dyDescent="0.2">
      <c r="A53" s="30"/>
      <c r="B53" s="37" t="s">
        <v>63</v>
      </c>
      <c r="C53" s="38">
        <v>1</v>
      </c>
      <c r="D53" s="39">
        <v>2.69</v>
      </c>
      <c r="E53" s="40" t="s">
        <v>64</v>
      </c>
      <c r="F53" s="41">
        <v>6.1561338289962818E-2</v>
      </c>
      <c r="G53" s="42">
        <f>F53*D53*C53*100</f>
        <v>16.559999999999995</v>
      </c>
    </row>
    <row r="54" spans="1:7" s="23" customFormat="1" x14ac:dyDescent="0.2">
      <c r="A54" s="30"/>
      <c r="B54" s="37" t="s">
        <v>65</v>
      </c>
      <c r="C54" s="38">
        <v>1</v>
      </c>
      <c r="D54" s="39">
        <v>2.69</v>
      </c>
      <c r="E54" s="40" t="s">
        <v>64</v>
      </c>
      <c r="F54" s="41">
        <v>6.2865427509293683</v>
      </c>
      <c r="G54" s="42">
        <f t="shared" si="2"/>
        <v>1691.0800000000002</v>
      </c>
    </row>
    <row r="55" spans="1:7" s="23" customFormat="1" ht="24" hidden="1" x14ac:dyDescent="0.2">
      <c r="A55" s="30"/>
      <c r="B55" s="51" t="s">
        <v>66</v>
      </c>
      <c r="C55" s="40">
        <v>1</v>
      </c>
      <c r="D55" s="38"/>
      <c r="E55" s="40" t="s">
        <v>67</v>
      </c>
      <c r="F55" s="41"/>
      <c r="G55" s="42">
        <f t="shared" ref="G55" si="3">F55*D55*C55</f>
        <v>0</v>
      </c>
    </row>
    <row r="56" spans="1:7" s="23" customFormat="1" hidden="1" x14ac:dyDescent="0.2">
      <c r="A56" s="30"/>
      <c r="B56" s="51" t="s">
        <v>68</v>
      </c>
      <c r="C56" s="40">
        <v>1</v>
      </c>
      <c r="D56" s="38"/>
      <c r="E56" s="40" t="s">
        <v>41</v>
      </c>
      <c r="F56" s="41"/>
      <c r="G56" s="42"/>
    </row>
    <row r="57" spans="1:7" s="23" customFormat="1" hidden="1" x14ac:dyDescent="0.2">
      <c r="A57" s="30"/>
      <c r="B57" s="51"/>
      <c r="C57" s="40"/>
      <c r="D57" s="38"/>
      <c r="E57" s="40"/>
      <c r="F57" s="41"/>
      <c r="G57" s="42"/>
    </row>
    <row r="58" spans="1:7" s="23" customFormat="1" ht="25.5" customHeight="1" x14ac:dyDescent="0.2">
      <c r="A58" s="30"/>
      <c r="B58" s="108" t="s">
        <v>69</v>
      </c>
      <c r="C58" s="109"/>
      <c r="D58" s="109"/>
      <c r="E58" s="110"/>
      <c r="F58" s="35"/>
      <c r="G58" s="36"/>
    </row>
    <row r="59" spans="1:7" s="57" customFormat="1" hidden="1" x14ac:dyDescent="0.2">
      <c r="A59" s="52"/>
      <c r="B59" s="53"/>
      <c r="C59" s="54">
        <v>1</v>
      </c>
      <c r="D59" s="54"/>
      <c r="E59" s="55"/>
      <c r="F59" s="56"/>
      <c r="G59" s="42">
        <f>F59*D59*C59</f>
        <v>0</v>
      </c>
    </row>
    <row r="60" spans="1:7" s="23" customFormat="1" x14ac:dyDescent="0.2">
      <c r="A60" s="30"/>
      <c r="B60" s="37" t="s">
        <v>70</v>
      </c>
      <c r="C60" s="38">
        <v>12</v>
      </c>
      <c r="D60" s="38">
        <v>1</v>
      </c>
      <c r="E60" s="40" t="s">
        <v>41</v>
      </c>
      <c r="F60" s="41">
        <v>1000</v>
      </c>
      <c r="G60" s="42">
        <f>F60*D60*C60</f>
        <v>12000</v>
      </c>
    </row>
    <row r="61" spans="1:7" s="23" customFormat="1" ht="24" x14ac:dyDescent="0.2">
      <c r="A61" s="30"/>
      <c r="B61" s="58" t="s">
        <v>110</v>
      </c>
      <c r="C61" s="38">
        <v>1</v>
      </c>
      <c r="D61" s="38">
        <v>1</v>
      </c>
      <c r="E61" s="40" t="s">
        <v>41</v>
      </c>
      <c r="F61" s="41"/>
      <c r="G61" s="42">
        <v>10076</v>
      </c>
    </row>
    <row r="62" spans="1:7" s="23" customFormat="1" x14ac:dyDescent="0.2">
      <c r="A62" s="30"/>
      <c r="B62" s="51" t="s">
        <v>111</v>
      </c>
      <c r="C62" s="38">
        <v>1</v>
      </c>
      <c r="D62" s="38">
        <v>1</v>
      </c>
      <c r="E62" s="40" t="s">
        <v>41</v>
      </c>
      <c r="F62" s="41"/>
      <c r="G62" s="42">
        <v>875.06</v>
      </c>
    </row>
    <row r="63" spans="1:7" s="23" customFormat="1" x14ac:dyDescent="0.2">
      <c r="A63" s="30"/>
      <c r="B63" s="35" t="s">
        <v>71</v>
      </c>
      <c r="C63" s="35"/>
      <c r="D63" s="35"/>
      <c r="E63" s="35"/>
      <c r="F63" s="35"/>
      <c r="G63" s="36"/>
    </row>
    <row r="64" spans="1:7" s="23" customFormat="1" ht="24" x14ac:dyDescent="0.2">
      <c r="A64" s="30"/>
      <c r="B64" s="51" t="s">
        <v>72</v>
      </c>
      <c r="C64" s="38">
        <v>2</v>
      </c>
      <c r="D64" s="39">
        <v>0.1031</v>
      </c>
      <c r="E64" s="59" t="s">
        <v>73</v>
      </c>
      <c r="F64" s="41">
        <v>387.19</v>
      </c>
      <c r="G64" s="42">
        <f>F64*C64</f>
        <v>774.38</v>
      </c>
    </row>
    <row r="65" spans="1:7" s="23" customFormat="1" ht="24" x14ac:dyDescent="0.2">
      <c r="A65" s="30"/>
      <c r="B65" s="51" t="s">
        <v>74</v>
      </c>
      <c r="C65" s="38">
        <v>2</v>
      </c>
      <c r="D65" s="39">
        <v>0.02</v>
      </c>
      <c r="E65" s="40" t="s">
        <v>75</v>
      </c>
      <c r="F65" s="41">
        <v>86.04</v>
      </c>
      <c r="G65" s="42">
        <f>F65*C65</f>
        <v>172.08</v>
      </c>
    </row>
    <row r="66" spans="1:7" s="23" customFormat="1" hidden="1" x14ac:dyDescent="0.2">
      <c r="A66" s="30"/>
      <c r="B66" s="37"/>
      <c r="C66" s="37"/>
      <c r="D66" s="37"/>
      <c r="E66" s="37"/>
      <c r="F66" s="37"/>
      <c r="G66" s="60"/>
    </row>
    <row r="67" spans="1:7" s="23" customFormat="1" hidden="1" x14ac:dyDescent="0.2">
      <c r="A67" s="30"/>
      <c r="B67" s="35"/>
      <c r="C67" s="35"/>
      <c r="D67" s="35"/>
      <c r="E67" s="35"/>
      <c r="F67" s="35"/>
      <c r="G67" s="36"/>
    </row>
    <row r="68" spans="1:7" s="23" customFormat="1" hidden="1" x14ac:dyDescent="0.2">
      <c r="A68" s="30"/>
      <c r="B68" s="35"/>
      <c r="C68" s="35"/>
      <c r="D68" s="35"/>
      <c r="E68" s="35"/>
      <c r="F68" s="35"/>
      <c r="G68" s="36"/>
    </row>
    <row r="69" spans="1:7" s="23" customFormat="1" hidden="1" x14ac:dyDescent="0.2">
      <c r="A69" s="30"/>
      <c r="B69" s="35"/>
      <c r="C69" s="35"/>
      <c r="D69" s="35"/>
      <c r="E69" s="35"/>
      <c r="F69" s="35"/>
      <c r="G69" s="36"/>
    </row>
    <row r="70" spans="1:7" s="23" customFormat="1" hidden="1" x14ac:dyDescent="0.2">
      <c r="A70" s="30"/>
      <c r="B70" s="35"/>
      <c r="C70" s="35"/>
      <c r="D70" s="35"/>
      <c r="E70" s="35"/>
      <c r="F70" s="35"/>
      <c r="G70" s="36"/>
    </row>
    <row r="71" spans="1:7" s="23" customFormat="1" hidden="1" x14ac:dyDescent="0.2">
      <c r="A71" s="30"/>
      <c r="B71" s="35"/>
      <c r="C71" s="35"/>
      <c r="D71" s="35"/>
      <c r="E71" s="35"/>
      <c r="F71" s="35"/>
      <c r="G71" s="36"/>
    </row>
    <row r="72" spans="1:7" s="23" customFormat="1" hidden="1" x14ac:dyDescent="0.2">
      <c r="A72" s="30"/>
      <c r="B72" s="35"/>
      <c r="C72" s="35"/>
      <c r="D72" s="35"/>
      <c r="E72" s="35"/>
      <c r="F72" s="35"/>
      <c r="G72" s="36"/>
    </row>
    <row r="73" spans="1:7" s="23" customFormat="1" hidden="1" x14ac:dyDescent="0.2">
      <c r="A73" s="30"/>
      <c r="B73" s="61"/>
      <c r="C73" s="35"/>
      <c r="D73" s="35"/>
      <c r="E73" s="35"/>
      <c r="F73" s="50"/>
      <c r="G73" s="36"/>
    </row>
    <row r="74" spans="1:7" s="23" customFormat="1" hidden="1" x14ac:dyDescent="0.2">
      <c r="A74" s="30"/>
      <c r="B74" s="37"/>
      <c r="C74" s="38"/>
      <c r="D74" s="40"/>
      <c r="E74" s="40"/>
      <c r="F74" s="41"/>
      <c r="G74" s="42"/>
    </row>
    <row r="75" spans="1:7" s="23" customFormat="1" hidden="1" x14ac:dyDescent="0.2">
      <c r="A75" s="30"/>
      <c r="B75" s="62"/>
      <c r="C75" s="35"/>
      <c r="D75" s="35"/>
      <c r="E75" s="35"/>
      <c r="F75" s="50"/>
      <c r="G75" s="36"/>
    </row>
    <row r="76" spans="1:7" s="23" customFormat="1" hidden="1" x14ac:dyDescent="0.2">
      <c r="A76" s="30"/>
      <c r="B76" s="37"/>
      <c r="C76" s="38"/>
      <c r="D76" s="40"/>
      <c r="E76" s="40"/>
      <c r="F76" s="41"/>
      <c r="G76" s="42"/>
    </row>
    <row r="77" spans="1:7" s="23" customFormat="1" hidden="1" x14ac:dyDescent="0.2">
      <c r="A77" s="30"/>
      <c r="B77" s="37"/>
      <c r="C77" s="38"/>
      <c r="D77" s="40"/>
      <c r="E77" s="40"/>
      <c r="F77" s="41"/>
      <c r="G77" s="42"/>
    </row>
    <row r="78" spans="1:7" s="23" customFormat="1" hidden="1" x14ac:dyDescent="0.2">
      <c r="A78" s="30"/>
      <c r="B78" s="37"/>
      <c r="C78" s="38"/>
      <c r="D78" s="38"/>
      <c r="E78" s="40"/>
      <c r="F78" s="41"/>
      <c r="G78" s="42"/>
    </row>
    <row r="79" spans="1:7" s="23" customFormat="1" x14ac:dyDescent="0.2">
      <c r="A79" s="30"/>
      <c r="B79" s="45" t="s">
        <v>76</v>
      </c>
      <c r="C79" s="40"/>
      <c r="D79" s="40"/>
      <c r="E79" s="40"/>
      <c r="F79" s="63"/>
      <c r="G79" s="64"/>
    </row>
    <row r="80" spans="1:7" s="23" customFormat="1" x14ac:dyDescent="0.2">
      <c r="A80" s="30"/>
      <c r="B80" s="65" t="s">
        <v>77</v>
      </c>
      <c r="C80" s="66">
        <v>108</v>
      </c>
      <c r="D80" s="40">
        <v>50.28</v>
      </c>
      <c r="E80" s="40" t="s">
        <v>37</v>
      </c>
      <c r="F80" s="41">
        <v>2.9</v>
      </c>
      <c r="G80" s="42">
        <f>C80*D80*F80</f>
        <v>15747.695999999998</v>
      </c>
    </row>
    <row r="81" spans="1:7" s="23" customFormat="1" ht="25.5" hidden="1" x14ac:dyDescent="0.2">
      <c r="A81" s="30"/>
      <c r="B81" s="67" t="s">
        <v>113</v>
      </c>
      <c r="C81" s="66">
        <v>13</v>
      </c>
      <c r="D81" s="40">
        <v>0</v>
      </c>
      <c r="E81" s="40" t="s">
        <v>37</v>
      </c>
      <c r="F81" s="41" t="e">
        <v>#DIV/0!</v>
      </c>
      <c r="G81" s="42"/>
    </row>
    <row r="82" spans="1:7" s="23" customFormat="1" x14ac:dyDescent="0.2">
      <c r="A82" s="30"/>
      <c r="B82" s="65" t="s">
        <v>78</v>
      </c>
      <c r="C82" s="66">
        <v>24</v>
      </c>
      <c r="D82" s="40">
        <v>50.28</v>
      </c>
      <c r="E82" s="40" t="s">
        <v>37</v>
      </c>
      <c r="F82" s="41">
        <v>7.33</v>
      </c>
      <c r="G82" s="42">
        <v>8840.31</v>
      </c>
    </row>
    <row r="83" spans="1:7" s="23" customFormat="1" ht="25.5" hidden="1" x14ac:dyDescent="0.2">
      <c r="A83" s="30"/>
      <c r="B83" s="67" t="s">
        <v>114</v>
      </c>
      <c r="C83" s="66">
        <v>2</v>
      </c>
      <c r="D83" s="40">
        <v>0</v>
      </c>
      <c r="E83" s="40" t="s">
        <v>37</v>
      </c>
      <c r="F83" s="41" t="e">
        <v>#DIV/0!</v>
      </c>
      <c r="G83" s="42"/>
    </row>
    <row r="84" spans="1:7" s="23" customFormat="1" x14ac:dyDescent="0.2">
      <c r="A84" s="30"/>
      <c r="B84" s="67" t="s">
        <v>115</v>
      </c>
      <c r="C84" s="66">
        <v>1</v>
      </c>
      <c r="D84" s="40">
        <v>57</v>
      </c>
      <c r="E84" s="59" t="s">
        <v>37</v>
      </c>
      <c r="F84" s="41">
        <v>5.0199999999999996</v>
      </c>
      <c r="G84" s="42">
        <v>286.02</v>
      </c>
    </row>
    <row r="85" spans="1:7" s="23" customFormat="1" x14ac:dyDescent="0.2">
      <c r="A85" s="30"/>
      <c r="B85" s="67" t="s">
        <v>116</v>
      </c>
      <c r="C85" s="66">
        <v>1</v>
      </c>
      <c r="D85" s="40">
        <v>50.28</v>
      </c>
      <c r="E85" s="59" t="s">
        <v>37</v>
      </c>
      <c r="F85" s="41">
        <v>3.37</v>
      </c>
      <c r="G85" s="42">
        <v>169.68</v>
      </c>
    </row>
    <row r="86" spans="1:7" s="23" customFormat="1" x14ac:dyDescent="0.2">
      <c r="A86" s="30"/>
      <c r="B86" s="67" t="s">
        <v>117</v>
      </c>
      <c r="C86" s="66">
        <v>1</v>
      </c>
      <c r="D86" s="40">
        <v>1.5</v>
      </c>
      <c r="E86" s="59" t="s">
        <v>37</v>
      </c>
      <c r="F86" s="41">
        <v>0.53</v>
      </c>
      <c r="G86" s="42">
        <f t="shared" ref="G86:G89" si="4">C86*D86*F86</f>
        <v>0.79500000000000004</v>
      </c>
    </row>
    <row r="87" spans="1:7" s="23" customFormat="1" x14ac:dyDescent="0.2">
      <c r="A87" s="30"/>
      <c r="B87" s="67" t="s">
        <v>118</v>
      </c>
      <c r="C87" s="66">
        <v>2</v>
      </c>
      <c r="D87" s="40">
        <v>4.25</v>
      </c>
      <c r="E87" s="59" t="s">
        <v>37</v>
      </c>
      <c r="F87" s="41">
        <v>6.55</v>
      </c>
      <c r="G87" s="42">
        <v>55.64</v>
      </c>
    </row>
    <row r="88" spans="1:7" s="23" customFormat="1" ht="63.75" x14ac:dyDescent="0.2">
      <c r="A88" s="30"/>
      <c r="B88" s="67" t="s">
        <v>119</v>
      </c>
      <c r="C88" s="66">
        <v>0</v>
      </c>
      <c r="D88" s="40">
        <v>0</v>
      </c>
      <c r="E88" s="59">
        <v>0</v>
      </c>
      <c r="F88" s="41">
        <v>0</v>
      </c>
      <c r="G88" s="42">
        <f t="shared" si="4"/>
        <v>0</v>
      </c>
    </row>
    <row r="89" spans="1:7" s="23" customFormat="1" x14ac:dyDescent="0.2">
      <c r="A89" s="30"/>
      <c r="B89" s="67" t="s">
        <v>120</v>
      </c>
      <c r="C89" s="66">
        <v>2</v>
      </c>
      <c r="D89" s="40">
        <v>0.5</v>
      </c>
      <c r="E89" s="59" t="s">
        <v>37</v>
      </c>
      <c r="F89" s="41">
        <v>0.53</v>
      </c>
      <c r="G89" s="42">
        <f t="shared" si="4"/>
        <v>0.53</v>
      </c>
    </row>
    <row r="90" spans="1:7" s="23" customFormat="1" hidden="1" x14ac:dyDescent="0.2">
      <c r="A90" s="30"/>
      <c r="B90" s="67" t="s">
        <v>121</v>
      </c>
      <c r="C90" s="66">
        <v>0</v>
      </c>
      <c r="D90" s="40">
        <v>0</v>
      </c>
      <c r="E90" s="59" t="s">
        <v>37</v>
      </c>
      <c r="F90" s="41" t="e">
        <v>#DIV/0!</v>
      </c>
      <c r="G90" s="42"/>
    </row>
    <row r="91" spans="1:7" s="23" customFormat="1" x14ac:dyDescent="0.2">
      <c r="A91" s="30"/>
      <c r="B91" s="67" t="s">
        <v>122</v>
      </c>
      <c r="C91" s="66">
        <v>24</v>
      </c>
      <c r="D91" s="40">
        <v>1.6</v>
      </c>
      <c r="E91" s="59" t="s">
        <v>37</v>
      </c>
      <c r="F91" s="41">
        <v>5.86</v>
      </c>
      <c r="G91" s="42">
        <v>224.98</v>
      </c>
    </row>
    <row r="92" spans="1:7" s="23" customFormat="1" ht="25.5" x14ac:dyDescent="0.2">
      <c r="A92" s="30"/>
      <c r="B92" s="67" t="s">
        <v>123</v>
      </c>
      <c r="C92" s="66">
        <v>1</v>
      </c>
      <c r="D92" s="40">
        <v>2.2000000000000002</v>
      </c>
      <c r="E92" s="59" t="s">
        <v>37</v>
      </c>
      <c r="F92" s="41">
        <v>0.54</v>
      </c>
      <c r="G92" s="42">
        <v>1.18</v>
      </c>
    </row>
    <row r="93" spans="1:7" s="23" customFormat="1" x14ac:dyDescent="0.2">
      <c r="A93" s="30"/>
      <c r="B93" s="67" t="s">
        <v>124</v>
      </c>
      <c r="C93" s="66">
        <v>1</v>
      </c>
      <c r="D93" s="40">
        <v>1.1000000000000001</v>
      </c>
      <c r="E93" s="59" t="s">
        <v>37</v>
      </c>
      <c r="F93" s="41">
        <v>0.54</v>
      </c>
      <c r="G93" s="42">
        <f t="shared" ref="G93:G95" si="5">C93*D93*F93</f>
        <v>0.59400000000000008</v>
      </c>
    </row>
    <row r="94" spans="1:7" s="23" customFormat="1" x14ac:dyDescent="0.2">
      <c r="A94" s="30"/>
      <c r="B94" s="67" t="s">
        <v>125</v>
      </c>
      <c r="C94" s="66">
        <v>1</v>
      </c>
      <c r="D94" s="40">
        <v>12</v>
      </c>
      <c r="E94" s="59" t="s">
        <v>37</v>
      </c>
      <c r="F94" s="41">
        <v>9.0500000000000007</v>
      </c>
      <c r="G94" s="42">
        <v>108.62</v>
      </c>
    </row>
    <row r="95" spans="1:7" s="23" customFormat="1" hidden="1" x14ac:dyDescent="0.2">
      <c r="A95" s="30"/>
      <c r="B95" s="67" t="s">
        <v>126</v>
      </c>
      <c r="C95" s="66">
        <v>0</v>
      </c>
      <c r="D95" s="40">
        <v>0</v>
      </c>
      <c r="E95" s="59" t="s">
        <v>37</v>
      </c>
      <c r="F95" s="41">
        <v>0</v>
      </c>
      <c r="G95" s="42">
        <f t="shared" si="5"/>
        <v>0</v>
      </c>
    </row>
    <row r="96" spans="1:7" s="23" customFormat="1" x14ac:dyDescent="0.2">
      <c r="A96" s="30"/>
      <c r="B96" s="67" t="s">
        <v>126</v>
      </c>
      <c r="C96" s="66">
        <v>1</v>
      </c>
      <c r="D96" s="40">
        <v>6.8159999999999998</v>
      </c>
      <c r="E96" s="59" t="s">
        <v>37</v>
      </c>
      <c r="F96" s="41">
        <v>16.920000000000002</v>
      </c>
      <c r="G96" s="42">
        <v>115.32</v>
      </c>
    </row>
    <row r="97" spans="1:7" s="23" customFormat="1" x14ac:dyDescent="0.2">
      <c r="A97" s="30"/>
      <c r="B97" s="35" t="s">
        <v>79</v>
      </c>
      <c r="C97" s="40"/>
      <c r="D97" s="40"/>
      <c r="E97" s="40"/>
      <c r="F97" s="63"/>
      <c r="G97" s="64"/>
    </row>
    <row r="98" spans="1:7" s="23" customFormat="1" x14ac:dyDescent="0.2">
      <c r="A98" s="30"/>
      <c r="B98" s="35" t="s">
        <v>80</v>
      </c>
      <c r="C98" s="40"/>
      <c r="D98" s="40"/>
      <c r="E98" s="40"/>
      <c r="F98" s="63"/>
      <c r="G98" s="64"/>
    </row>
    <row r="99" spans="1:7" s="23" customFormat="1" ht="24" x14ac:dyDescent="0.2">
      <c r="A99" s="30"/>
      <c r="B99" s="51" t="s">
        <v>127</v>
      </c>
      <c r="C99" s="38">
        <v>6</v>
      </c>
      <c r="D99" s="40">
        <v>1</v>
      </c>
      <c r="E99" s="40" t="s">
        <v>41</v>
      </c>
      <c r="F99" s="63">
        <v>32.590000000000003</v>
      </c>
      <c r="G99" s="42">
        <v>195.55</v>
      </c>
    </row>
    <row r="100" spans="1:7" s="23" customFormat="1" ht="24" hidden="1" x14ac:dyDescent="0.2">
      <c r="A100" s="30"/>
      <c r="B100" s="51" t="s">
        <v>128</v>
      </c>
      <c r="C100" s="38">
        <v>0</v>
      </c>
      <c r="D100" s="40">
        <v>0</v>
      </c>
      <c r="E100" s="40"/>
      <c r="F100" s="63">
        <v>0</v>
      </c>
      <c r="G100" s="42">
        <f t="shared" ref="G100" si="6">C100*D100*F100</f>
        <v>0</v>
      </c>
    </row>
    <row r="101" spans="1:7" s="23" customFormat="1" x14ac:dyDescent="0.2">
      <c r="A101" s="30"/>
      <c r="B101" s="51" t="s">
        <v>129</v>
      </c>
      <c r="C101" s="38">
        <v>20</v>
      </c>
      <c r="D101" s="40">
        <v>343</v>
      </c>
      <c r="E101" s="64" t="s">
        <v>37</v>
      </c>
      <c r="F101" s="63">
        <v>0.68</v>
      </c>
      <c r="G101" s="42">
        <v>4641.8599999999997</v>
      </c>
    </row>
    <row r="102" spans="1:7" s="23" customFormat="1" ht="24" x14ac:dyDescent="0.2">
      <c r="A102" s="30"/>
      <c r="B102" s="51" t="s">
        <v>130</v>
      </c>
      <c r="C102" s="38">
        <v>20</v>
      </c>
      <c r="D102" s="39">
        <v>171.5</v>
      </c>
      <c r="E102" s="64" t="s">
        <v>37</v>
      </c>
      <c r="F102" s="63">
        <v>2.91</v>
      </c>
      <c r="G102" s="42">
        <v>9970.6</v>
      </c>
    </row>
    <row r="103" spans="1:7" s="23" customFormat="1" ht="24" x14ac:dyDescent="0.2">
      <c r="A103" s="30"/>
      <c r="B103" s="51" t="s">
        <v>131</v>
      </c>
      <c r="C103" s="38">
        <v>1</v>
      </c>
      <c r="D103" s="39">
        <v>8.2320000000000004E-2</v>
      </c>
      <c r="E103" s="64" t="s">
        <v>81</v>
      </c>
      <c r="F103" s="63">
        <v>594.02</v>
      </c>
      <c r="G103" s="42">
        <f>C103*D103*F103</f>
        <v>48.899726399999999</v>
      </c>
    </row>
    <row r="104" spans="1:7" s="23" customFormat="1" ht="24" x14ac:dyDescent="0.2">
      <c r="A104" s="30"/>
      <c r="B104" s="51" t="s">
        <v>132</v>
      </c>
      <c r="C104" s="38">
        <v>12</v>
      </c>
      <c r="D104" s="39">
        <v>3.43</v>
      </c>
      <c r="E104" s="64" t="s">
        <v>37</v>
      </c>
      <c r="F104" s="63">
        <v>2.2400000000000002</v>
      </c>
      <c r="G104" s="42">
        <v>92.12</v>
      </c>
    </row>
    <row r="105" spans="1:7" s="23" customFormat="1" ht="24" x14ac:dyDescent="0.2">
      <c r="A105" s="30"/>
      <c r="B105" s="51" t="s">
        <v>133</v>
      </c>
      <c r="C105" s="38">
        <v>2</v>
      </c>
      <c r="D105" s="39">
        <v>3.43</v>
      </c>
      <c r="E105" s="64" t="s">
        <v>37</v>
      </c>
      <c r="F105" s="63">
        <v>28.15</v>
      </c>
      <c r="G105" s="42">
        <v>193.1</v>
      </c>
    </row>
    <row r="106" spans="1:7" s="23" customFormat="1" x14ac:dyDescent="0.2">
      <c r="A106" s="30"/>
      <c r="B106" s="51" t="s">
        <v>134</v>
      </c>
      <c r="C106" s="38">
        <v>2</v>
      </c>
      <c r="D106" s="39">
        <v>3.43</v>
      </c>
      <c r="E106" s="64" t="s">
        <v>37</v>
      </c>
      <c r="F106" s="63">
        <v>21.38</v>
      </c>
      <c r="G106" s="42">
        <f t="shared" ref="G106:G112" si="7">C106*D106*F106</f>
        <v>146.66679999999999</v>
      </c>
    </row>
    <row r="107" spans="1:7" s="23" customFormat="1" x14ac:dyDescent="0.2">
      <c r="A107" s="30"/>
      <c r="B107" s="51" t="s">
        <v>135</v>
      </c>
      <c r="C107" s="38">
        <v>4</v>
      </c>
      <c r="D107" s="39">
        <v>343</v>
      </c>
      <c r="E107" s="64" t="s">
        <v>37</v>
      </c>
      <c r="F107" s="63">
        <v>0.5</v>
      </c>
      <c r="G107" s="42">
        <v>681.95</v>
      </c>
    </row>
    <row r="108" spans="1:7" s="23" customFormat="1" ht="24" x14ac:dyDescent="0.2">
      <c r="A108" s="30"/>
      <c r="B108" s="51" t="s">
        <v>136</v>
      </c>
      <c r="C108" s="38">
        <v>8</v>
      </c>
      <c r="D108" s="39">
        <v>171.5</v>
      </c>
      <c r="E108" s="64" t="s">
        <v>37</v>
      </c>
      <c r="F108" s="63">
        <v>2.96</v>
      </c>
      <c r="G108" s="42">
        <v>4055.2</v>
      </c>
    </row>
    <row r="109" spans="1:7" s="23" customFormat="1" hidden="1" x14ac:dyDescent="0.2">
      <c r="A109" s="30"/>
      <c r="B109" s="51" t="s">
        <v>137</v>
      </c>
      <c r="C109" s="38">
        <v>0</v>
      </c>
      <c r="D109" s="40">
        <v>0</v>
      </c>
      <c r="E109" s="64" t="s">
        <v>81</v>
      </c>
      <c r="F109" s="63" t="e">
        <v>#DIV/0!</v>
      </c>
      <c r="G109" s="42"/>
    </row>
    <row r="110" spans="1:7" s="23" customFormat="1" hidden="1" x14ac:dyDescent="0.2">
      <c r="A110" s="30"/>
      <c r="B110" s="51" t="s">
        <v>138</v>
      </c>
      <c r="C110" s="38">
        <v>0</v>
      </c>
      <c r="D110" s="40">
        <v>0</v>
      </c>
      <c r="E110" s="64" t="s">
        <v>81</v>
      </c>
      <c r="F110" s="63" t="e">
        <v>#DIV/0!</v>
      </c>
      <c r="G110" s="42"/>
    </row>
    <row r="111" spans="1:7" s="23" customFormat="1" x14ac:dyDescent="0.2">
      <c r="A111" s="30"/>
      <c r="B111" s="51" t="s">
        <v>139</v>
      </c>
      <c r="C111" s="38">
        <v>1</v>
      </c>
      <c r="D111" s="40">
        <v>80</v>
      </c>
      <c r="E111" s="64" t="s">
        <v>37</v>
      </c>
      <c r="F111" s="41">
        <v>3.0554999999999999</v>
      </c>
      <c r="G111" s="42">
        <f>C111*D111*F111</f>
        <v>244.44</v>
      </c>
    </row>
    <row r="112" spans="1:7" s="23" customFormat="1" ht="24" hidden="1" x14ac:dyDescent="0.2">
      <c r="A112" s="30"/>
      <c r="B112" s="51" t="s">
        <v>140</v>
      </c>
      <c r="C112" s="38">
        <v>0</v>
      </c>
      <c r="D112" s="40">
        <v>0</v>
      </c>
      <c r="E112" s="64">
        <v>0</v>
      </c>
      <c r="F112" s="63">
        <v>0</v>
      </c>
      <c r="G112" s="42">
        <f t="shared" si="7"/>
        <v>0</v>
      </c>
    </row>
    <row r="113" spans="1:7" s="23" customFormat="1" x14ac:dyDescent="0.2">
      <c r="A113" s="30"/>
      <c r="B113" s="51" t="s">
        <v>141</v>
      </c>
      <c r="C113" s="38">
        <v>109</v>
      </c>
      <c r="D113" s="39">
        <v>1</v>
      </c>
      <c r="E113" s="64" t="s">
        <v>41</v>
      </c>
      <c r="F113" s="63">
        <v>13.31</v>
      </c>
      <c r="G113" s="42">
        <f>C113*D113*F113</f>
        <v>1450.79</v>
      </c>
    </row>
    <row r="114" spans="1:7" s="23" customFormat="1" hidden="1" x14ac:dyDescent="0.2">
      <c r="A114" s="30"/>
      <c r="B114" s="51" t="s">
        <v>142</v>
      </c>
      <c r="C114" s="38">
        <v>0</v>
      </c>
      <c r="D114" s="40">
        <v>0</v>
      </c>
      <c r="E114" s="64">
        <v>0</v>
      </c>
      <c r="F114" s="63">
        <v>0</v>
      </c>
      <c r="G114" s="42">
        <f t="shared" ref="G114" si="8">C114*D114*F114</f>
        <v>0</v>
      </c>
    </row>
    <row r="115" spans="1:7" s="23" customFormat="1" ht="13.5" customHeight="1" x14ac:dyDescent="0.2">
      <c r="A115" s="30"/>
      <c r="B115" s="51" t="s">
        <v>143</v>
      </c>
      <c r="C115" s="38">
        <v>25</v>
      </c>
      <c r="D115" s="40">
        <v>26</v>
      </c>
      <c r="E115" s="64" t="s">
        <v>37</v>
      </c>
      <c r="F115" s="63">
        <v>3.91</v>
      </c>
      <c r="G115" s="42">
        <v>2542.14</v>
      </c>
    </row>
    <row r="116" spans="1:7" s="23" customFormat="1" hidden="1" x14ac:dyDescent="0.2">
      <c r="A116" s="30"/>
      <c r="B116" s="51" t="s">
        <v>144</v>
      </c>
      <c r="C116" s="38">
        <v>0</v>
      </c>
      <c r="D116" s="39">
        <v>0</v>
      </c>
      <c r="E116" s="64" t="s">
        <v>41</v>
      </c>
      <c r="F116" s="63" t="e">
        <v>#DIV/0!</v>
      </c>
      <c r="G116" s="42"/>
    </row>
    <row r="117" spans="1:7" s="23" customFormat="1" hidden="1" x14ac:dyDescent="0.2">
      <c r="A117" s="30"/>
      <c r="B117" s="51" t="s">
        <v>145</v>
      </c>
      <c r="C117" s="38">
        <v>1</v>
      </c>
      <c r="D117" s="39">
        <v>1.2</v>
      </c>
      <c r="E117" s="64" t="s">
        <v>41</v>
      </c>
      <c r="F117" s="63">
        <v>213.88</v>
      </c>
      <c r="G117" s="42">
        <f>C117*D117*F117*0</f>
        <v>0</v>
      </c>
    </row>
    <row r="118" spans="1:7" s="23" customFormat="1" x14ac:dyDescent="0.2">
      <c r="A118" s="30"/>
      <c r="B118" s="68" t="s">
        <v>82</v>
      </c>
      <c r="C118" s="69"/>
      <c r="D118" s="70"/>
      <c r="E118" s="64"/>
      <c r="F118" s="70"/>
      <c r="G118" s="42"/>
    </row>
    <row r="119" spans="1:7" s="23" customFormat="1" hidden="1" x14ac:dyDescent="0.2">
      <c r="A119" s="30"/>
      <c r="B119" s="71"/>
      <c r="C119" s="72">
        <v>0</v>
      </c>
      <c r="D119" s="64">
        <v>0</v>
      </c>
      <c r="E119" s="64" t="s">
        <v>37</v>
      </c>
      <c r="F119" s="70">
        <v>0</v>
      </c>
      <c r="G119" s="42">
        <f t="shared" ref="G119:G129" si="9">C119*D119*F119</f>
        <v>0</v>
      </c>
    </row>
    <row r="120" spans="1:7" s="23" customFormat="1" ht="24" x14ac:dyDescent="0.2">
      <c r="A120" s="30"/>
      <c r="B120" s="51" t="s">
        <v>146</v>
      </c>
      <c r="C120" s="38">
        <v>51</v>
      </c>
      <c r="D120" s="40">
        <v>343</v>
      </c>
      <c r="E120" s="64" t="s">
        <v>37</v>
      </c>
      <c r="F120" s="63">
        <v>0.39</v>
      </c>
      <c r="G120" s="42">
        <v>6794.79</v>
      </c>
    </row>
    <row r="121" spans="1:7" s="23" customFormat="1" x14ac:dyDescent="0.2">
      <c r="A121" s="30"/>
      <c r="B121" s="51" t="s">
        <v>139</v>
      </c>
      <c r="C121" s="38">
        <v>1</v>
      </c>
      <c r="D121" s="40">
        <v>80</v>
      </c>
      <c r="E121" s="64" t="s">
        <v>37</v>
      </c>
      <c r="F121" s="63">
        <v>10.39</v>
      </c>
      <c r="G121" s="42">
        <v>831.11</v>
      </c>
    </row>
    <row r="122" spans="1:7" s="23" customFormat="1" ht="24" hidden="1" x14ac:dyDescent="0.2">
      <c r="A122" s="30"/>
      <c r="B122" s="51" t="s">
        <v>140</v>
      </c>
      <c r="C122" s="38">
        <v>0</v>
      </c>
      <c r="D122" s="40">
        <v>0</v>
      </c>
      <c r="E122" s="64" t="s">
        <v>41</v>
      </c>
      <c r="F122" s="63">
        <v>0</v>
      </c>
      <c r="G122" s="42">
        <f t="shared" si="9"/>
        <v>0</v>
      </c>
    </row>
    <row r="123" spans="1:7" s="23" customFormat="1" x14ac:dyDescent="0.2">
      <c r="A123" s="30"/>
      <c r="B123" s="51" t="s">
        <v>141</v>
      </c>
      <c r="C123" s="38">
        <v>110</v>
      </c>
      <c r="D123" s="40">
        <v>1</v>
      </c>
      <c r="E123" s="64" t="s">
        <v>37</v>
      </c>
      <c r="F123" s="63">
        <v>13.832000000000001</v>
      </c>
      <c r="G123" s="42">
        <f t="shared" si="9"/>
        <v>1521.52</v>
      </c>
    </row>
    <row r="124" spans="1:7" s="23" customFormat="1" hidden="1" x14ac:dyDescent="0.2">
      <c r="A124" s="30"/>
      <c r="B124" s="51" t="s">
        <v>147</v>
      </c>
      <c r="C124" s="38">
        <v>0</v>
      </c>
      <c r="D124" s="40">
        <v>0</v>
      </c>
      <c r="E124" s="64" t="s">
        <v>37</v>
      </c>
      <c r="F124" s="63">
        <v>0</v>
      </c>
      <c r="G124" s="42">
        <f t="shared" si="9"/>
        <v>0</v>
      </c>
    </row>
    <row r="125" spans="1:7" s="23" customFormat="1" x14ac:dyDescent="0.2">
      <c r="A125" s="30"/>
      <c r="B125" s="51" t="s">
        <v>148</v>
      </c>
      <c r="C125" s="38">
        <v>26</v>
      </c>
      <c r="D125" s="40">
        <v>988</v>
      </c>
      <c r="E125" s="64" t="s">
        <v>37</v>
      </c>
      <c r="F125" s="63">
        <v>0.37</v>
      </c>
      <c r="G125" s="42">
        <v>9532.52</v>
      </c>
    </row>
    <row r="126" spans="1:7" s="23" customFormat="1" ht="24" x14ac:dyDescent="0.2">
      <c r="A126" s="30"/>
      <c r="B126" s="51" t="s">
        <v>149</v>
      </c>
      <c r="C126" s="38">
        <v>2</v>
      </c>
      <c r="D126" s="40">
        <v>988</v>
      </c>
      <c r="E126" s="64" t="s">
        <v>37</v>
      </c>
      <c r="F126" s="63">
        <v>5.0999999999999996</v>
      </c>
      <c r="G126" s="42">
        <v>10070.26</v>
      </c>
    </row>
    <row r="127" spans="1:7" s="23" customFormat="1" x14ac:dyDescent="0.2">
      <c r="A127" s="30"/>
      <c r="B127" s="51" t="s">
        <v>150</v>
      </c>
      <c r="C127" s="38">
        <v>2</v>
      </c>
      <c r="D127" s="40">
        <v>988</v>
      </c>
      <c r="E127" s="64" t="s">
        <v>37</v>
      </c>
      <c r="F127" s="63">
        <v>0.67</v>
      </c>
      <c r="G127" s="42">
        <v>1326.51</v>
      </c>
    </row>
    <row r="128" spans="1:7" s="23" customFormat="1" x14ac:dyDescent="0.2">
      <c r="A128" s="30"/>
      <c r="B128" s="51" t="s">
        <v>151</v>
      </c>
      <c r="C128" s="38">
        <v>2</v>
      </c>
      <c r="D128" s="40">
        <v>988</v>
      </c>
      <c r="E128" s="64" t="s">
        <v>37</v>
      </c>
      <c r="F128" s="63">
        <v>0.45</v>
      </c>
      <c r="G128" s="42">
        <v>879.97</v>
      </c>
    </row>
    <row r="129" spans="1:7" s="23" customFormat="1" hidden="1" x14ac:dyDescent="0.2">
      <c r="A129" s="30"/>
      <c r="B129" s="51" t="s">
        <v>142</v>
      </c>
      <c r="C129" s="38">
        <v>0</v>
      </c>
      <c r="D129" s="40">
        <v>0</v>
      </c>
      <c r="E129" s="64" t="s">
        <v>37</v>
      </c>
      <c r="F129" s="63">
        <v>0</v>
      </c>
      <c r="G129" s="42">
        <f t="shared" si="9"/>
        <v>0</v>
      </c>
    </row>
    <row r="130" spans="1:7" s="23" customFormat="1" x14ac:dyDescent="0.2">
      <c r="A130" s="30"/>
      <c r="B130" s="51" t="s">
        <v>143</v>
      </c>
      <c r="C130" s="38">
        <v>12</v>
      </c>
      <c r="D130" s="40">
        <v>26</v>
      </c>
      <c r="E130" s="64" t="s">
        <v>41</v>
      </c>
      <c r="F130" s="63">
        <v>1.57</v>
      </c>
      <c r="G130" s="42">
        <v>488.3</v>
      </c>
    </row>
    <row r="131" spans="1:7" s="23" customFormat="1" hidden="1" x14ac:dyDescent="0.2">
      <c r="A131" s="30"/>
      <c r="B131" s="51" t="s">
        <v>144</v>
      </c>
      <c r="C131" s="38">
        <v>0</v>
      </c>
      <c r="D131" s="40">
        <v>0</v>
      </c>
      <c r="E131" s="64" t="s">
        <v>81</v>
      </c>
      <c r="F131" s="63" t="e">
        <v>#DIV/0!</v>
      </c>
      <c r="G131" s="42"/>
    </row>
    <row r="132" spans="1:7" s="23" customFormat="1" hidden="1" x14ac:dyDescent="0.2">
      <c r="A132" s="30"/>
      <c r="B132" s="51" t="s">
        <v>145</v>
      </c>
      <c r="C132" s="38">
        <v>1</v>
      </c>
      <c r="D132" s="39">
        <v>1.2</v>
      </c>
      <c r="E132" s="64"/>
      <c r="F132" s="63">
        <v>213.88</v>
      </c>
      <c r="G132" s="42">
        <f>C132*D132*F132*0</f>
        <v>0</v>
      </c>
    </row>
    <row r="133" spans="1:7" s="23" customFormat="1" x14ac:dyDescent="0.2">
      <c r="A133" s="30"/>
      <c r="B133" s="73" t="s">
        <v>83</v>
      </c>
      <c r="C133" s="59"/>
      <c r="D133" s="40"/>
      <c r="E133" s="40"/>
      <c r="F133" s="41"/>
      <c r="G133" s="42"/>
    </row>
    <row r="134" spans="1:7" s="23" customFormat="1" ht="24" x14ac:dyDescent="0.2">
      <c r="A134" s="30"/>
      <c r="B134" s="51" t="s">
        <v>84</v>
      </c>
      <c r="C134" s="59">
        <v>12</v>
      </c>
      <c r="D134" s="40">
        <v>516.26</v>
      </c>
      <c r="E134" s="59" t="s">
        <v>85</v>
      </c>
      <c r="F134" s="41">
        <v>1.24</v>
      </c>
      <c r="G134" s="42">
        <v>7725.08</v>
      </c>
    </row>
    <row r="135" spans="1:7" s="23" customFormat="1" x14ac:dyDescent="0.2">
      <c r="A135" s="30"/>
      <c r="B135" s="73" t="s">
        <v>86</v>
      </c>
      <c r="C135" s="59"/>
      <c r="D135" s="40"/>
      <c r="E135" s="40"/>
      <c r="F135" s="41"/>
      <c r="G135" s="42"/>
    </row>
    <row r="136" spans="1:7" s="23" customFormat="1" ht="24" x14ac:dyDescent="0.2">
      <c r="A136" s="30"/>
      <c r="B136" s="51" t="s">
        <v>87</v>
      </c>
      <c r="C136" s="59">
        <v>12</v>
      </c>
      <c r="D136" s="40">
        <f>D134</f>
        <v>516.26</v>
      </c>
      <c r="E136" s="59" t="s">
        <v>85</v>
      </c>
      <c r="F136" s="41">
        <v>3.16</v>
      </c>
      <c r="G136" s="42">
        <v>19558.63</v>
      </c>
    </row>
    <row r="137" spans="1:7" s="2" customFormat="1" ht="12" x14ac:dyDescent="0.2">
      <c r="A137" s="24"/>
      <c r="B137" s="74"/>
      <c r="C137" s="40"/>
      <c r="D137" s="40"/>
      <c r="E137" s="75" t="s">
        <v>88</v>
      </c>
      <c r="G137" s="76">
        <f>SUM(G25:G136)</f>
        <v>162321.01492639998</v>
      </c>
    </row>
    <row r="138" spans="1:7" s="2" customFormat="1" ht="12" x14ac:dyDescent="0.2">
      <c r="A138" s="24"/>
      <c r="B138" s="77"/>
      <c r="C138" s="78"/>
      <c r="D138" s="78"/>
      <c r="E138" s="78"/>
      <c r="F138" s="79"/>
      <c r="G138" s="80"/>
    </row>
    <row r="139" spans="1:7" s="2" customFormat="1" x14ac:dyDescent="0.2">
      <c r="A139" s="24"/>
      <c r="B139" s="77"/>
      <c r="C139" s="78"/>
      <c r="D139" s="78"/>
      <c r="E139" s="78"/>
      <c r="F139" s="79"/>
      <c r="G139" s="81" t="s">
        <v>89</v>
      </c>
    </row>
    <row r="140" spans="1:7" s="2" customFormat="1" ht="12" hidden="1" x14ac:dyDescent="0.2">
      <c r="A140" s="24"/>
      <c r="B140" s="77"/>
      <c r="C140" s="78"/>
      <c r="D140" s="78"/>
      <c r="E140" s="78"/>
      <c r="F140" s="79"/>
      <c r="G140" s="80"/>
    </row>
    <row r="141" spans="1:7" s="2" customFormat="1" ht="12" hidden="1" x14ac:dyDescent="0.2">
      <c r="A141" s="24"/>
      <c r="B141" s="77"/>
      <c r="C141" s="78"/>
      <c r="D141" s="78"/>
      <c r="E141" s="78"/>
      <c r="F141" s="79"/>
      <c r="G141" s="80"/>
    </row>
    <row r="142" spans="1:7" s="23" customFormat="1" hidden="1" x14ac:dyDescent="0.2">
      <c r="A142" s="82" t="s">
        <v>90</v>
      </c>
      <c r="C142" s="83"/>
      <c r="D142" s="83"/>
      <c r="E142" s="83"/>
      <c r="F142" s="84"/>
      <c r="G142" s="85"/>
    </row>
    <row r="143" spans="1:7" s="23" customFormat="1" hidden="1" x14ac:dyDescent="0.2">
      <c r="A143" s="82"/>
      <c r="B143" s="86" t="s">
        <v>91</v>
      </c>
      <c r="C143" s="87"/>
      <c r="D143" s="2"/>
      <c r="E143" s="2"/>
      <c r="F143" s="3"/>
      <c r="G143" s="4"/>
    </row>
    <row r="144" spans="1:7" s="23" customFormat="1" hidden="1" x14ac:dyDescent="0.2">
      <c r="B144" s="88" t="s">
        <v>92</v>
      </c>
      <c r="C144" s="2"/>
      <c r="D144" s="2"/>
      <c r="E144" s="2"/>
      <c r="F144" s="3"/>
      <c r="G144" s="4"/>
    </row>
    <row r="145" spans="1:7" s="23" customFormat="1" hidden="1" x14ac:dyDescent="0.2">
      <c r="A145" s="82" t="s">
        <v>93</v>
      </c>
      <c r="C145" s="2"/>
      <c r="D145" s="2"/>
      <c r="E145" s="2"/>
      <c r="F145" s="3"/>
      <c r="G145" s="4"/>
    </row>
    <row r="146" spans="1:7" s="23" customFormat="1" hidden="1" x14ac:dyDescent="0.2">
      <c r="A146" s="82" t="s">
        <v>94</v>
      </c>
      <c r="C146" s="2"/>
      <c r="D146" s="2"/>
      <c r="E146" s="2"/>
      <c r="F146" s="3"/>
      <c r="G146" s="4"/>
    </row>
    <row r="147" spans="1:7" s="23" customFormat="1" hidden="1" x14ac:dyDescent="0.2">
      <c r="A147" s="82" t="s">
        <v>95</v>
      </c>
      <c r="C147" s="2"/>
      <c r="D147" s="2"/>
      <c r="E147" s="2"/>
      <c r="F147" s="3"/>
      <c r="G147" s="4"/>
    </row>
    <row r="148" spans="1:7" s="23" customFormat="1" hidden="1" x14ac:dyDescent="0.2">
      <c r="B148" s="2"/>
      <c r="C148" s="2"/>
      <c r="D148" s="2"/>
      <c r="E148" s="2"/>
      <c r="F148" s="3"/>
      <c r="G148" s="4"/>
    </row>
    <row r="149" spans="1:7" s="23" customFormat="1" hidden="1" x14ac:dyDescent="0.2">
      <c r="B149" s="82" t="s">
        <v>96</v>
      </c>
      <c r="C149" s="2"/>
      <c r="D149" s="2"/>
      <c r="E149" s="2"/>
      <c r="F149" s="3"/>
      <c r="G149" s="4"/>
    </row>
    <row r="150" spans="1:7" s="23" customFormat="1" hidden="1" x14ac:dyDescent="0.2">
      <c r="B150" s="2"/>
      <c r="C150" s="2"/>
      <c r="D150" s="2"/>
      <c r="E150" s="2"/>
      <c r="F150" s="3"/>
      <c r="G150" s="4"/>
    </row>
    <row r="151" spans="1:7" s="23" customFormat="1" hidden="1" x14ac:dyDescent="0.2">
      <c r="B151" s="89" t="s">
        <v>97</v>
      </c>
      <c r="C151" s="90" t="s">
        <v>98</v>
      </c>
      <c r="D151" s="91"/>
      <c r="E151" s="92"/>
      <c r="F151" s="93"/>
      <c r="G151" s="13"/>
    </row>
    <row r="152" spans="1:7" s="23" customFormat="1" hidden="1" x14ac:dyDescent="0.2">
      <c r="C152" s="88" t="s">
        <v>99</v>
      </c>
      <c r="E152" s="111" t="s">
        <v>100</v>
      </c>
      <c r="F152" s="111"/>
      <c r="G152" s="13"/>
    </row>
    <row r="153" spans="1:7" s="23" customFormat="1" hidden="1" x14ac:dyDescent="0.2">
      <c r="B153" s="2"/>
      <c r="C153" s="2"/>
      <c r="D153" s="2"/>
      <c r="E153" s="2"/>
      <c r="F153" s="3"/>
      <c r="G153" s="4"/>
    </row>
    <row r="154" spans="1:7" s="23" customFormat="1" hidden="1" x14ac:dyDescent="0.2">
      <c r="B154" s="94" t="s">
        <v>101</v>
      </c>
      <c r="C154" s="101" t="s">
        <v>102</v>
      </c>
      <c r="D154" s="101"/>
      <c r="E154" s="92"/>
      <c r="F154" s="93"/>
      <c r="G154" s="4"/>
    </row>
    <row r="155" spans="1:7" s="23" customFormat="1" hidden="1" x14ac:dyDescent="0.2">
      <c r="C155" s="88" t="s">
        <v>99</v>
      </c>
      <c r="E155" s="111" t="s">
        <v>100</v>
      </c>
      <c r="F155" s="111"/>
      <c r="G155" s="4"/>
    </row>
    <row r="156" spans="1:7" s="23" customFormat="1" hidden="1" x14ac:dyDescent="0.2">
      <c r="B156" s="82" t="s">
        <v>103</v>
      </c>
      <c r="C156" s="2"/>
      <c r="D156" s="2"/>
      <c r="E156" s="2"/>
      <c r="F156" s="3"/>
      <c r="G156" s="4"/>
    </row>
    <row r="157" spans="1:7" s="23" customFormat="1" ht="26.25" hidden="1" customHeight="1" x14ac:dyDescent="0.2">
      <c r="A157" s="113" t="s">
        <v>104</v>
      </c>
      <c r="B157" s="113"/>
      <c r="C157" s="113"/>
      <c r="D157" s="113"/>
      <c r="E157" s="113"/>
      <c r="F157" s="113"/>
      <c r="G157" s="113"/>
    </row>
    <row r="158" spans="1:7" s="23" customFormat="1" ht="24.75" hidden="1" customHeight="1" x14ac:dyDescent="0.2">
      <c r="A158" s="114" t="s">
        <v>105</v>
      </c>
      <c r="B158" s="114"/>
      <c r="C158" s="114"/>
      <c r="D158" s="114"/>
      <c r="E158" s="114"/>
      <c r="F158" s="114"/>
      <c r="G158" s="114"/>
    </row>
    <row r="159" spans="1:7" s="23" customFormat="1" ht="24.75" hidden="1" customHeight="1" x14ac:dyDescent="0.2">
      <c r="A159" s="113" t="s">
        <v>106</v>
      </c>
      <c r="B159" s="113"/>
      <c r="C159" s="113"/>
      <c r="D159" s="113"/>
      <c r="E159" s="113"/>
      <c r="F159" s="113"/>
      <c r="G159" s="113"/>
    </row>
    <row r="160" spans="1:7" s="23" customFormat="1" ht="24.75" hidden="1" customHeight="1" x14ac:dyDescent="0.2">
      <c r="A160" s="113" t="s">
        <v>107</v>
      </c>
      <c r="B160" s="113"/>
      <c r="C160" s="113"/>
      <c r="D160" s="113"/>
      <c r="E160" s="113"/>
      <c r="F160" s="113"/>
      <c r="G160" s="113"/>
    </row>
    <row r="161" spans="1:7" s="23" customFormat="1" ht="24.75" hidden="1" customHeight="1" x14ac:dyDescent="0.2">
      <c r="A161" s="113" t="s">
        <v>108</v>
      </c>
      <c r="B161" s="113"/>
      <c r="C161" s="113"/>
      <c r="D161" s="113"/>
      <c r="E161" s="113"/>
      <c r="F161" s="113"/>
      <c r="G161" s="113"/>
    </row>
    <row r="162" spans="1:7" s="23" customFormat="1" ht="63.75" hidden="1" customHeight="1" x14ac:dyDescent="0.2">
      <c r="A162" s="112" t="s">
        <v>109</v>
      </c>
      <c r="B162" s="112"/>
      <c r="C162" s="112"/>
      <c r="D162" s="112"/>
      <c r="E162" s="112"/>
      <c r="F162" s="112"/>
      <c r="G162" s="112"/>
    </row>
    <row r="163" spans="1:7" s="23" customFormat="1" x14ac:dyDescent="0.2">
      <c r="F163" s="15"/>
      <c r="G163" s="13"/>
    </row>
  </sheetData>
  <mergeCells count="25">
    <mergeCell ref="A162:G162"/>
    <mergeCell ref="E155:F155"/>
    <mergeCell ref="A157:G157"/>
    <mergeCell ref="A158:G158"/>
    <mergeCell ref="A159:G159"/>
    <mergeCell ref="A160:G160"/>
    <mergeCell ref="A161:G161"/>
    <mergeCell ref="C154:D154"/>
    <mergeCell ref="A15:G15"/>
    <mergeCell ref="A16:G16"/>
    <mergeCell ref="A17:G17"/>
    <mergeCell ref="A18:B18"/>
    <mergeCell ref="A20:G20"/>
    <mergeCell ref="B21:G21"/>
    <mergeCell ref="C23:D23"/>
    <mergeCell ref="B24:G24"/>
    <mergeCell ref="B39:E39"/>
    <mergeCell ref="B58:E58"/>
    <mergeCell ref="E152:F152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Б23</vt:lpstr>
      <vt:lpstr>'2.8'!Область_печати</vt:lpstr>
      <vt:lpstr>Б23!Область_печати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2020-03-27T03:05:05Z</cp:lastPrinted>
  <dcterms:created xsi:type="dcterms:W3CDTF">2020-03-26T09:48:09Z</dcterms:created>
  <dcterms:modified xsi:type="dcterms:W3CDTF">2020-03-30T07:32:04Z</dcterms:modified>
</cp:coreProperties>
</file>